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M:\MOTORNA VOZILA-PREPORUČENE PRODAJNE CIJENE-2013\YYY\RENAULT - srediti\2016\06\"/>
    </mc:Choice>
  </mc:AlternateContent>
  <xr:revisionPtr revIDLastSave="0" documentId="13_ncr:1_{B24F29E6-B4E1-4F0C-B316-7E029A4C76A3}" xr6:coauthVersionLast="44" xr6:coauthVersionMax="44" xr10:uidLastSave="{00000000-0000-0000-0000-000000000000}"/>
  <bookViews>
    <workbookView xWindow="840" yWindow="630" windowWidth="26850" windowHeight="13995" firstSheet="4" activeTab="11" xr2:uid="{00000000-000D-0000-FFFF-FFFF00000000}"/>
  </bookViews>
  <sheets>
    <sheet name="Captur" sheetId="3" r:id="rId1"/>
    <sheet name="Clio &amp; Grandtour" sheetId="5" r:id="rId2"/>
    <sheet name="Clio Limited" sheetId="6" r:id="rId3"/>
    <sheet name="Clio RS" sheetId="7" r:id="rId4"/>
    <sheet name="Kadjar" sheetId="8" r:id="rId5"/>
    <sheet name="Megane Grandtour i Coupe" sheetId="9" r:id="rId6"/>
    <sheet name="Espace" sheetId="10" r:id="rId7"/>
    <sheet name="Master Passenger" sheetId="21" r:id="rId8"/>
    <sheet name="Clio Societe" sheetId="22" r:id="rId9"/>
    <sheet name="Kangoo" sheetId="23" r:id="rId10"/>
    <sheet name="Kangoo Express E6" sheetId="25" r:id="rId11"/>
    <sheet name="Trafic Passenger" sheetId="26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\p" localSheetId="11">#REF!</definedName>
    <definedName name="\p">#REF!</definedName>
    <definedName name="___A16999">#REF!</definedName>
    <definedName name="__A16999" localSheetId="7">#REF!</definedName>
    <definedName name="__A16999">#REF!</definedName>
    <definedName name="_A16999" localSheetId="8">#REF!</definedName>
    <definedName name="_A16999" localSheetId="9">#REF!</definedName>
    <definedName name="_A16999" localSheetId="10">#REF!</definedName>
    <definedName name="_A16999" localSheetId="7">#REF!</definedName>
    <definedName name="_A16999" localSheetId="11">#REF!</definedName>
    <definedName name="_A16999">#REF!</definedName>
    <definedName name="_C1" localSheetId="11">#REF!</definedName>
    <definedName name="_C1">#REF!</definedName>
    <definedName name="_xlnm._FilterDatabase" hidden="1">'[29]LESCI J77'!$A$2:$AH$104</definedName>
    <definedName name="_Ing01" localSheetId="11">#REF!</definedName>
    <definedName name="_Ing01">#REF!</definedName>
    <definedName name="_Ing02" localSheetId="11">#REF!</definedName>
    <definedName name="_Ing02">#REF!</definedName>
    <definedName name="_Ing03" localSheetId="11">#REF!</definedName>
    <definedName name="_Ing03">#REF!</definedName>
    <definedName name="_Key1" localSheetId="11" hidden="1">#REF!</definedName>
    <definedName name="_Key1" hidden="1">#REF!</definedName>
    <definedName name="_Order1" hidden="1">1</definedName>
    <definedName name="_R4c">[20]JRQ!#REF!</definedName>
    <definedName name="_Sort" localSheetId="11" hidden="1">#REF!</definedName>
    <definedName name="_Sort" hidden="1">#REF!</definedName>
    <definedName name="alerte">"Image 6"</definedName>
    <definedName name="ALL" localSheetId="8">#REF!</definedName>
    <definedName name="ALL" localSheetId="9">#REF!</definedName>
    <definedName name="ALL" localSheetId="10">#REF!</definedName>
    <definedName name="ALL" localSheetId="7">#REF!</definedName>
    <definedName name="ALL" localSheetId="11">#REF!</definedName>
    <definedName name="ALL">#REF!</definedName>
    <definedName name="BREAKE3" localSheetId="8">'Clio Societe'!BREAKE3</definedName>
    <definedName name="BREAKE3" localSheetId="9">Kangoo!BREAKE3</definedName>
    <definedName name="BREAKE3" localSheetId="10">'Kangoo Express E6'!BREAKE3</definedName>
    <definedName name="BREAKE3" localSheetId="11">'Trafic Passenger'!BREAKE3</definedName>
    <definedName name="BREAKE3">[0]!BREAKE3</definedName>
    <definedName name="C_1" localSheetId="6">[14]OPT!#REF!</definedName>
    <definedName name="C_1" localSheetId="4">[10]OPT!#REF!</definedName>
    <definedName name="C_1">#REF!</definedName>
    <definedName name="C_2" localSheetId="6">[14]OPT!#REF!</definedName>
    <definedName name="C_2" localSheetId="4">[10]OPT!#REF!</definedName>
    <definedName name="C_2">#REF!</definedName>
    <definedName name="C_2d" localSheetId="11">[20]CK1K2!#REF!</definedName>
    <definedName name="C_2d">[20]CK1K2!#REF!</definedName>
    <definedName name="C_2d." localSheetId="11">[21]CK1K2!#REF!</definedName>
    <definedName name="C_2d.">[21]CK1K2!#REF!</definedName>
    <definedName name="C_3" localSheetId="6">[14]OPT!#REF!</definedName>
    <definedName name="C_3" localSheetId="4">[10]OPT!#REF!</definedName>
    <definedName name="C_3">#REF!</definedName>
    <definedName name="C_4" localSheetId="6">[14]OPT!#REF!</definedName>
    <definedName name="C_4" localSheetId="4">[10]OPT!#REF!</definedName>
    <definedName name="C_4">#REF!</definedName>
    <definedName name="C_5" localSheetId="6">[14]OPT!#REF!</definedName>
    <definedName name="C_5" localSheetId="4">[10]OPT!#REF!</definedName>
    <definedName name="C_5">#REF!</definedName>
    <definedName name="case_docum" localSheetId="11">#REF!</definedName>
    <definedName name="case_docum">#REF!</definedName>
    <definedName name="Chrono">0</definedName>
    <definedName name="ChronoTime">38771.671412037</definedName>
    <definedName name="CI">'[22]Cycle NEDC'!$E$3</definedName>
    <definedName name="Cmax" localSheetId="11">#REF!</definedName>
    <definedName name="Cmax">#REF!</definedName>
    <definedName name="COMBIE2" localSheetId="8">'Clio Societe'!COMBIE2</definedName>
    <definedName name="COMBIE2" localSheetId="9">Kangoo!COMBIE2</definedName>
    <definedName name="COMBIE2" localSheetId="10">'Kangoo Express E6'!COMBIE2</definedName>
    <definedName name="COMBIE2" localSheetId="11">'Trafic Passenger'!COMBIE2</definedName>
    <definedName name="COMBIE2">[0]!COMBIE2</definedName>
    <definedName name="COUNTRY" localSheetId="6">Espace!#REF!</definedName>
    <definedName name="COUNTRY" localSheetId="4">Kadjar!#REF!</definedName>
    <definedName name="COUNTRY">Captur!#REF!</definedName>
    <definedName name="cpti1" localSheetId="11">#REF!</definedName>
    <definedName name="cpti1">#REF!</definedName>
    <definedName name="cpti2" localSheetId="11">#REF!</definedName>
    <definedName name="cpti2">#REF!</definedName>
    <definedName name="cpti3" localSheetId="11">#REF!</definedName>
    <definedName name="cpti3">#REF!</definedName>
    <definedName name="dAC" localSheetId="11">#REF!</definedName>
    <definedName name="dAC">#REF!</definedName>
    <definedName name="dAF_Cible" localSheetId="11">#REF!</definedName>
    <definedName name="dAF_Cible">#REF!</definedName>
    <definedName name="dAFBV" localSheetId="11">#REF!</definedName>
    <definedName name="dAFBV">#REF!</definedName>
    <definedName name="dAFMOT" localSheetId="11">#REF!</definedName>
    <definedName name="dAFMOT">#REF!</definedName>
    <definedName name="dAMPS" localSheetId="11">#REF!</definedName>
    <definedName name="dAMPS">#REF!</definedName>
    <definedName name="dAMPSBV" localSheetId="11">#REF!</definedName>
    <definedName name="dAMPSBV">#REF!</definedName>
    <definedName name="dAMPSMO" localSheetId="11">#REF!</definedName>
    <definedName name="dAMPSMO">#REF!</definedName>
    <definedName name="Date_Plann">[23]Tech_Data!$B$13</definedName>
    <definedName name="dContrat" localSheetId="11">#REF!</definedName>
    <definedName name="dContrat">#REF!</definedName>
    <definedName name="dd">#REF!</definedName>
    <definedName name="dDMS" localSheetId="11">#REF!</definedName>
    <definedName name="dDMS">#REF!</definedName>
    <definedName name="dDoc_2" localSheetId="11">#REF!</definedName>
    <definedName name="dDoc_2">#REF!</definedName>
    <definedName name="dDoc_4" localSheetId="11">#REF!</definedName>
    <definedName name="dDoc_4">#REF!</definedName>
    <definedName name="dDoc_5" localSheetId="11">#REF!</definedName>
    <definedName name="dDoc_5">#REF!</definedName>
    <definedName name="dEngagement_série" localSheetId="11">#REF!</definedName>
    <definedName name="dEngagement_série">#REF!</definedName>
    <definedName name="dEntrée_de_Charge_décidée" localSheetId="11">#REF!</definedName>
    <definedName name="dEntrée_de_Charge_décidée">#REF!</definedName>
    <definedName name="dENVU" localSheetId="11">#REF!</definedName>
    <definedName name="dENVU">#REF!</definedName>
    <definedName name="DesignationProjet" localSheetId="11">#REF!</definedName>
    <definedName name="DesignationProjet">#REF!</definedName>
    <definedName name="dFiche_documentée" localSheetId="11">#REF!</definedName>
    <definedName name="dFiche_documentée">#REF!</definedName>
    <definedName name="dFiche_initialisée" localSheetId="11">#REF!</definedName>
    <definedName name="dFiche_initialisée">#REF!</definedName>
    <definedName name="DGT" localSheetId="11">#REF!</definedName>
    <definedName name="DGT">#REF!</definedName>
    <definedName name="DIZ_ALL">#REF!</definedName>
    <definedName name="DIZ_CRO_COD" localSheetId="6">[14]DIZ!#REF!</definedName>
    <definedName name="DIZ_CRO_COD" localSheetId="4">[10]DIZ!#REF!</definedName>
    <definedName name="DIZ_CRO_COD">#REF!</definedName>
    <definedName name="DIZ_LIB_FS" localSheetId="6">[14]DIZ!#REF!</definedName>
    <definedName name="DIZ_LIB_FS" localSheetId="4">[10]DIZ!#REF!</definedName>
    <definedName name="DIZ_LIB_FS">#REF!</definedName>
    <definedName name="DIZ_LIB_HR" localSheetId="6">[14]DIZ!#REF!</definedName>
    <definedName name="DIZ_LIB_HR" localSheetId="4">[10]DIZ!#REF!</definedName>
    <definedName name="DIZ_LIB_HR">#REF!</definedName>
    <definedName name="DIZ_LIB_SL" localSheetId="6">[14]DIZ!#REF!</definedName>
    <definedName name="DIZ_LIB_SL" localSheetId="4">[10]DIZ!#REF!</definedName>
    <definedName name="DIZ_LIB_SL">#REF!</definedName>
    <definedName name="DIZ_LINKI" localSheetId="6">[14]DIZ!#REF!</definedName>
    <definedName name="DIZ_LINKI" localSheetId="4">[10]DIZ!#REF!</definedName>
    <definedName name="DIZ_LINKI">#REF!</definedName>
    <definedName name="DIZ_SLO_COD" localSheetId="6">[14]DIZ!#REF!</definedName>
    <definedName name="DIZ_SLO_COD" localSheetId="4">[10]DIZ!#REF!</definedName>
    <definedName name="DIZ_SLO_COD">#REF!</definedName>
    <definedName name="dPlacage" localSheetId="11">#REF!</definedName>
    <definedName name="dPlacage">#REF!</definedName>
    <definedName name="dPSW" localSheetId="11">#REF!</definedName>
    <definedName name="dPSW">#REF!</definedName>
    <definedName name="dsa">#REF!</definedName>
    <definedName name="dTop_Série" localSheetId="11">#REF!</definedName>
    <definedName name="dTop_Série">#REF!</definedName>
    <definedName name="EL_BO" localSheetId="3">#REF!</definedName>
    <definedName name="EL_BO">#REF!</definedName>
    <definedName name="EL_C1" localSheetId="2">#REF!</definedName>
    <definedName name="EL_C1" localSheetId="3">#REF!</definedName>
    <definedName name="EL_C1">[1]EL_link!$C:$C</definedName>
    <definedName name="EL_C2" localSheetId="2">#REF!</definedName>
    <definedName name="EL_C2" localSheetId="3">#REF!</definedName>
    <definedName name="EL_C2">[1]EL_link!$D:$D</definedName>
    <definedName name="EL_C3" localSheetId="2">#REF!</definedName>
    <definedName name="EL_C3" localSheetId="3">#REF!</definedName>
    <definedName name="EL_C3">[1]EL_link!$E:$E</definedName>
    <definedName name="EL_C4" localSheetId="2">#REF!</definedName>
    <definedName name="EL_C4" localSheetId="3">#REF!</definedName>
    <definedName name="EL_C4">[1]EL_link!$F:$F</definedName>
    <definedName name="EL_CG" localSheetId="3">#REF!</definedName>
    <definedName name="EL_CG">#REF!</definedName>
    <definedName name="EL_COD" localSheetId="3">#REF!</definedName>
    <definedName name="EL_COD">#REF!</definedName>
    <definedName name="EL_CRO" localSheetId="2">#REF!</definedName>
    <definedName name="EL_CRO" localSheetId="3">#REF!</definedName>
    <definedName name="EL_CRO">[1]EL_link!$AG:$AG</definedName>
    <definedName name="EL_FS" localSheetId="3">#REF!</definedName>
    <definedName name="EL_FS">#REF!</definedName>
    <definedName name="EL_FSO" localSheetId="3">#REF!</definedName>
    <definedName name="EL_FSO">#REF!</definedName>
    <definedName name="EL_LIB" localSheetId="3">#REF!</definedName>
    <definedName name="EL_LIB">#REF!</definedName>
    <definedName name="EL_MA" localSheetId="3">#REF!</definedName>
    <definedName name="EL_MA">#REF!</definedName>
    <definedName name="EP_FS" localSheetId="6">[14]EQP!#REF!</definedName>
    <definedName name="EP_FS" localSheetId="4">[10]EQP!#REF!</definedName>
    <definedName name="EP_FS">[2]EQP!#REF!</definedName>
    <definedName name="EP_HR" localSheetId="6">[14]EQP!#REF!</definedName>
    <definedName name="EP_HR" localSheetId="4">[10]EQP!#REF!</definedName>
    <definedName name="EP_HR">[2]EQP!#REF!</definedName>
    <definedName name="EQP_FS" localSheetId="6">[14]EQP!#REF!</definedName>
    <definedName name="EQP_FS" localSheetId="4">[10]EQP!#REF!</definedName>
    <definedName name="EQP_FS">[2]EQP!#REF!</definedName>
    <definedName name="EQP_FS_D" localSheetId="6">[14]EQP!#REF!</definedName>
    <definedName name="EQP_FS_D" localSheetId="4">[10]EQP!#REF!</definedName>
    <definedName name="EQP_FS_D">[3]EQP!$I:$I</definedName>
    <definedName name="EQP_FS_L" localSheetId="6">[14]EQP!#REF!</definedName>
    <definedName name="EQP_FS_L" localSheetId="4">[10]EQP!#REF!</definedName>
    <definedName name="EQP_FS_L">[3]EQP!$H:$H</definedName>
    <definedName name="EQP_HR" localSheetId="6">[14]EQP!#REF!</definedName>
    <definedName name="EQP_HR" localSheetId="4">[10]EQP!#REF!</definedName>
    <definedName name="EQP_HR">[2]EQP!#REF!</definedName>
    <definedName name="EQP_HR_D" localSheetId="6">[14]EQP!#REF!</definedName>
    <definedName name="EQP_HR_D" localSheetId="4">[10]EQP!#REF!</definedName>
    <definedName name="EQP_HR_D">[3]EQP!$F:$F</definedName>
    <definedName name="EQP_HR_L" localSheetId="6">[14]EQP!#REF!</definedName>
    <definedName name="EQP_HR_L" localSheetId="4">[10]EQP!#REF!</definedName>
    <definedName name="EQP_HR_L">[3]EQP!$E:$E</definedName>
    <definedName name="EQP_LINKI" localSheetId="6">[14]EQP!#REF!</definedName>
    <definedName name="EQP_LINKI" localSheetId="4">[10]EQP!#REF!</definedName>
    <definedName name="EQP_LINKI">[2]EQP!#REF!</definedName>
    <definedName name="EQP_SL_D" localSheetId="6">[14]EQP!#REF!</definedName>
    <definedName name="EQP_SL_D" localSheetId="4">[10]EQP!#REF!</definedName>
    <definedName name="EQP_SL_D">[3]EQP!$C:$C</definedName>
    <definedName name="EQP_SL_L" localSheetId="6">[14]EQP!#REF!</definedName>
    <definedName name="EQP_SL_L" localSheetId="4">[10]EQP!#REF!</definedName>
    <definedName name="EQP_SL_L">[3]EQP!$B:$B</definedName>
    <definedName name="espagne" localSheetId="8">#REF!</definedName>
    <definedName name="espagne" localSheetId="9">#REF!</definedName>
    <definedName name="espagne" localSheetId="10">#REF!</definedName>
    <definedName name="espagne" localSheetId="7">#REF!</definedName>
    <definedName name="espagne" localSheetId="11">#REF!</definedName>
    <definedName name="espagne">#REF!</definedName>
    <definedName name="Etgt_A" localSheetId="11">#REF!</definedName>
    <definedName name="Etgt_A">#REF!</definedName>
    <definedName name="Etgt_A_Prime" localSheetId="11">#REF!</definedName>
    <definedName name="Etgt_A_Prime">#REF!</definedName>
    <definedName name="Etgt_C_Prime" localSheetId="11">#REF!</definedName>
    <definedName name="Etgt_C_Prime">#REF!</definedName>
    <definedName name="Etgt_D" localSheetId="11">#REF!</definedName>
    <definedName name="Etgt_D">#REF!</definedName>
    <definedName name="Etgt_D_Prime" localSheetId="11">#REF!</definedName>
    <definedName name="Etgt_D_Prime">#REF!</definedName>
    <definedName name="Etgt_D_seconde" localSheetId="11">#REF!</definedName>
    <definedName name="Etgt_D_seconde">#REF!</definedName>
    <definedName name="Etgt_E" localSheetId="11">#REF!</definedName>
    <definedName name="Etgt_E">#REF!</definedName>
    <definedName name="Etgt_E_Prime" localSheetId="11">#REF!</definedName>
    <definedName name="Etgt_E_Prime">#REF!</definedName>
    <definedName name="Etgt_F" localSheetId="11">#REF!</definedName>
    <definedName name="Etgt_F">#REF!</definedName>
    <definedName name="Etgt_G_Prime" localSheetId="11">#REF!</definedName>
    <definedName name="Etgt_G_Prime">#REF!</definedName>
    <definedName name="Etgt_G_Seconde" localSheetId="11">#REF!</definedName>
    <definedName name="Etgt_G_Seconde">#REF!</definedName>
    <definedName name="Etgt_H" localSheetId="11">#REF!</definedName>
    <definedName name="Etgt_H">#REF!</definedName>
    <definedName name="Etgt_I" localSheetId="11">#REF!</definedName>
    <definedName name="Etgt_I">#REF!</definedName>
    <definedName name="Etgt_I_Prime" localSheetId="11">#REF!</definedName>
    <definedName name="Etgt_I_Prime">#REF!</definedName>
    <definedName name="Etgt_J" localSheetId="11">#REF!</definedName>
    <definedName name="Etgt_J">#REF!</definedName>
    <definedName name="Etgt_J_Prime" localSheetId="11">#REF!</definedName>
    <definedName name="Etgt_J_Prime">#REF!</definedName>
    <definedName name="Etgt_K" localSheetId="11">#REF!</definedName>
    <definedName name="Etgt_K">#REF!</definedName>
    <definedName name="Etgt_K_Prime" localSheetId="11">#REF!</definedName>
    <definedName name="Etgt_K_Prime">#REF!</definedName>
    <definedName name="Etgt_K_Seconde" localSheetId="11">#REF!</definedName>
    <definedName name="Etgt_K_Seconde">#REF!</definedName>
    <definedName name="Etgt_L" localSheetId="11">#REF!</definedName>
    <definedName name="Etgt_L">#REF!</definedName>
    <definedName name="Etgt_M" localSheetId="11">#REF!</definedName>
    <definedName name="Etgt_M">#REF!</definedName>
    <definedName name="Etgt_N" localSheetId="11">#REF!</definedName>
    <definedName name="Etgt_N">#REF!</definedName>
    <definedName name="Etgt_O" localSheetId="11">#REF!</definedName>
    <definedName name="Etgt_O">#REF!</definedName>
    <definedName name="Etgt_O_prime" localSheetId="11">#REF!</definedName>
    <definedName name="Etgt_O_prime">#REF!</definedName>
    <definedName name="Etgt_P" localSheetId="11">#REF!</definedName>
    <definedName name="Etgt_P">#REF!</definedName>
    <definedName name="Etgt_P_Prime" localSheetId="11">#REF!</definedName>
    <definedName name="Etgt_P_Prime">#REF!</definedName>
    <definedName name="Etgt_R" localSheetId="11">#REF!</definedName>
    <definedName name="Etgt_R">#REF!</definedName>
    <definedName name="Etgt_R_prime" localSheetId="11">#REF!</definedName>
    <definedName name="Etgt_R_prime">#REF!</definedName>
    <definedName name="Etgt_S" localSheetId="11">#REF!</definedName>
    <definedName name="Etgt_S">#REF!</definedName>
    <definedName name="Etgt_T" localSheetId="11">#REF!</definedName>
    <definedName name="Etgt_T">#REF!</definedName>
    <definedName name="Etgt_T_Prime" localSheetId="11">#REF!</definedName>
    <definedName name="Etgt_T_Prime">#REF!</definedName>
    <definedName name="Etgt_U" localSheetId="11">#REF!</definedName>
    <definedName name="Etgt_U">#REF!</definedName>
    <definedName name="Etgt_V" localSheetId="11">#REF!</definedName>
    <definedName name="Etgt_V">#REF!</definedName>
    <definedName name="Etgt_V_prime" localSheetId="11">#REF!</definedName>
    <definedName name="Etgt_V_prime">#REF!</definedName>
    <definedName name="Excel_BuiltIn_Print_Area" localSheetId="2">'[4]Croisements (Ai - Ej - Mk) X85'!$2:$34</definedName>
    <definedName name="Excel_BuiltIn_Print_Area" localSheetId="3">'[4]Croisements (Ai - Ej - Mk) X85'!$2:$34</definedName>
    <definedName name="Excel_BuiltIn_Print_Area" localSheetId="8">'[4]Croisements (Ai - Ej - Mk) X85'!$A$2:$IV$34</definedName>
    <definedName name="Excel_BuiltIn_Print_Area" localSheetId="9">'[4]Croisements (Ai - Ej - Mk) X85'!$A$2:$IV$34</definedName>
    <definedName name="Excel_BuiltIn_Print_Area" localSheetId="10">'[4]Croisements (Ai - Ej - Mk) X85'!$A$2:$IV$34</definedName>
    <definedName name="Excel_BuiltIn_Print_Area" localSheetId="7">'[4]Croisements (Ai - Ej - Mk) X85'!$A$2:$IV$34</definedName>
    <definedName name="Excel_BuiltIn_Print_Area" localSheetId="11">'[4]Croisements (Ai - Ej - Mk) X85'!$A$2:$IV$34</definedName>
    <definedName name="Excel_BuiltIn_Print_Area">'[4]Croisements (Ai - Ej - Mk) X85'!$2:$34</definedName>
    <definedName name="Extrsm1">#N/A</definedName>
    <definedName name="Extrsm2">#N/A</definedName>
    <definedName name="Extrsm3">#N/A</definedName>
    <definedName name="F76E1" localSheetId="8">'Clio Societe'!F76E1</definedName>
    <definedName name="F76E1" localSheetId="9">Kangoo!F76E1</definedName>
    <definedName name="F76E1" localSheetId="10">'Kangoo Express E6'!F76E1</definedName>
    <definedName name="F76E1" localSheetId="11">'Trafic Passenger'!F76E1</definedName>
    <definedName name="F76E1">[0]!F76E1</definedName>
    <definedName name="F76E2D2" localSheetId="8">'Clio Societe'!F76E2D2</definedName>
    <definedName name="F76E2D2" localSheetId="9">Kangoo!F76E2D2</definedName>
    <definedName name="F76E2D2" localSheetId="10">'Kangoo Express E6'!F76E2D2</definedName>
    <definedName name="F76E2D2" localSheetId="11">'Trafic Passenger'!F76E2D2</definedName>
    <definedName name="F76E2D2">[0]!F76E2D2</definedName>
    <definedName name="F76E2D2GIRAFON" localSheetId="8">'Clio Societe'!F76E2D2GIRAFON</definedName>
    <definedName name="F76E2D2GIRAFON" localSheetId="9">Kangoo!F76E2D2GIRAFON</definedName>
    <definedName name="F76E2D2GIRAFON" localSheetId="10">'Kangoo Express E6'!F76E2D2GIRAFON</definedName>
    <definedName name="F76E2D2GIRAFON" localSheetId="11">'Trafic Passenger'!F76E2D2GIRAFON</definedName>
    <definedName name="F76E2D2GIRAFON">[0]!F76E2D2GIRAFON</definedName>
    <definedName name="F76E2PC102" localSheetId="8">'Clio Societe'!F76E2PC102</definedName>
    <definedName name="F76E2PC102" localSheetId="9">Kangoo!F76E2PC102</definedName>
    <definedName name="F76E2PC102" localSheetId="10">'Kangoo Express E6'!F76E2PC102</definedName>
    <definedName name="F76E2PC102" localSheetId="11">'Trafic Passenger'!F76E2PC102</definedName>
    <definedName name="F76E2PC102">[0]!F76E2PC102</definedName>
    <definedName name="Fct_1" localSheetId="11">#REF!</definedName>
    <definedName name="Fct_1">#REF!</definedName>
    <definedName name="Fct_10" localSheetId="11">#REF!</definedName>
    <definedName name="Fct_10">#REF!</definedName>
    <definedName name="Fct_11" localSheetId="11">#REF!</definedName>
    <definedName name="Fct_11">#REF!</definedName>
    <definedName name="Fct_12" localSheetId="11">#REF!</definedName>
    <definedName name="Fct_12">#REF!</definedName>
    <definedName name="Fct_13" localSheetId="11">#REF!</definedName>
    <definedName name="Fct_13">#REF!</definedName>
    <definedName name="FCt_14" localSheetId="11">#REF!</definedName>
    <definedName name="FCt_14">#REF!</definedName>
    <definedName name="Fct_15" localSheetId="11">#REF!</definedName>
    <definedName name="Fct_15">#REF!</definedName>
    <definedName name="Fct_2" localSheetId="11">#REF!</definedName>
    <definedName name="Fct_2">#REF!</definedName>
    <definedName name="Fct_3" localSheetId="11">#REF!</definedName>
    <definedName name="Fct_3">#REF!</definedName>
    <definedName name="FCt_4" localSheetId="11">#REF!</definedName>
    <definedName name="FCt_4">#REF!</definedName>
    <definedName name="Fct_5" localSheetId="11">#REF!</definedName>
    <definedName name="Fct_5">#REF!</definedName>
    <definedName name="Fct_6" localSheetId="11">#REF!</definedName>
    <definedName name="Fct_6">#REF!</definedName>
    <definedName name="Fct_7" localSheetId="11">#REF!</definedName>
    <definedName name="Fct_7">#REF!</definedName>
    <definedName name="Fct_8" localSheetId="11">#REF!</definedName>
    <definedName name="Fct_8">#REF!</definedName>
    <definedName name="Fct_9" localSheetId="11">#REF!</definedName>
    <definedName name="Fct_9">#REF!</definedName>
    <definedName name="feuille">[24]Macro1!$F$2</definedName>
    <definedName name="FicheCID" localSheetId="11">#REF!</definedName>
    <definedName name="FicheCID">#REF!</definedName>
    <definedName name="france" localSheetId="2">#REF!</definedName>
    <definedName name="france" localSheetId="3">#REF!</definedName>
    <definedName name="france" localSheetId="8">#REF!</definedName>
    <definedName name="france" localSheetId="9">#REF!</definedName>
    <definedName name="france" localSheetId="10">#REF!</definedName>
    <definedName name="france" localSheetId="7">#REF!</definedName>
    <definedName name="france" localSheetId="11">#REF!</definedName>
    <definedName name="france">#REF!</definedName>
    <definedName name="france_1" localSheetId="2">#REF!</definedName>
    <definedName name="france_1" localSheetId="3">#REF!</definedName>
    <definedName name="france_1" localSheetId="8">#REF!</definedName>
    <definedName name="france_1" localSheetId="9">#REF!</definedName>
    <definedName name="france_1" localSheetId="11">#REF!</definedName>
    <definedName name="france_1">#REF!</definedName>
    <definedName name="france_2" localSheetId="2">#REF!</definedName>
    <definedName name="france_2" localSheetId="3">#REF!</definedName>
    <definedName name="france_2" localSheetId="9">#REF!</definedName>
    <definedName name="france_2">#REF!</definedName>
    <definedName name="france_3" localSheetId="2">#REF!</definedName>
    <definedName name="france_3" localSheetId="3">#REF!</definedName>
    <definedName name="france_3">#REF!</definedName>
    <definedName name="france_4" localSheetId="2">#REF!</definedName>
    <definedName name="france_4" localSheetId="3">#REF!</definedName>
    <definedName name="france_4">#REF!</definedName>
    <definedName name="france_5" localSheetId="8">#REF!</definedName>
    <definedName name="france_5" localSheetId="9">#REF!</definedName>
    <definedName name="france_5" localSheetId="10">#REF!</definedName>
    <definedName name="france_5" localSheetId="7">#REF!</definedName>
    <definedName name="france_5" localSheetId="11">#REF!</definedName>
    <definedName name="france_5">#REF!</definedName>
    <definedName name="FS_HTC" localSheetId="6">Espace!#REF!</definedName>
    <definedName name="FS_HTC" localSheetId="4">Kadjar!#REF!</definedName>
    <definedName name="FS_HTC">Captur!#REF!</definedName>
    <definedName name="FS_TTC" localSheetId="6">Espace!#REF!</definedName>
    <definedName name="FS_TTC" localSheetId="4">Kadjar!#REF!</definedName>
    <definedName name="FS_TTC">Captur!#REF!</definedName>
    <definedName name="GR" localSheetId="11">#REF!</definedName>
    <definedName name="GR">#REF!</definedName>
    <definedName name="H1c_Alt">[20]JHQ!#REF!</definedName>
    <definedName name="H3c">[20]JHQ!#REF!</definedName>
    <definedName name="hci1c1" localSheetId="11">#REF!</definedName>
    <definedName name="hci1c1">#REF!</definedName>
    <definedName name="hci2c1" localSheetId="11">#REF!</definedName>
    <definedName name="hci2c1">#REF!</definedName>
    <definedName name="hci3c1" localSheetId="11">#REF!</definedName>
    <definedName name="hci3c1">#REF!</definedName>
    <definedName name="HTML1_1" hidden="1">"[NE.xls]B_L_K.!$A$1:$J$23"</definedName>
    <definedName name="HTML1_10" hidden="1">"serge.prioleau@renault.com"</definedName>
    <definedName name="HTML1_11" hidden="1">1</definedName>
    <definedName name="HTML1_12" hidden="1">"C:\INFO_PRO_MEGII\teintes1.htm"</definedName>
    <definedName name="HTML1_2" hidden="1">1</definedName>
    <definedName name="HTML1_3" hidden="1">"Teintges et Selleries Novelle Mégane"</definedName>
    <definedName name="HTML1_4" hidden="1">"B_L_K."</definedName>
    <definedName name="HTML1_5" hidden="1">""</definedName>
    <definedName name="HTML1_6" hidden="1">-4146</definedName>
    <definedName name="HTML1_7" hidden="1">-4146</definedName>
    <definedName name="HTML1_8" hidden="1">"30/10/98"</definedName>
    <definedName name="HTML1_9" hidden="1">"Serge PRIOLEAU"</definedName>
    <definedName name="HTML2_1" hidden="1">"'[NE.xls]J64-ph2-4x2'!$A$3:$M$28"</definedName>
    <definedName name="HTML2_10" hidden="1">""</definedName>
    <definedName name="HTML2_11" hidden="1">1</definedName>
    <definedName name="HTML2_12" hidden="1">"C:\WINDOWS\Bureau\J64.htm"</definedName>
    <definedName name="HTML2_2" hidden="1">1</definedName>
    <definedName name="HTML2_3" hidden="1">"NE"</definedName>
    <definedName name="HTML2_4" hidden="1">"J64-ph2-4x2"</definedName>
    <definedName name="HTML2_5" hidden="1">""</definedName>
    <definedName name="HTML2_6" hidden="1">-4146</definedName>
    <definedName name="HTML2_7" hidden="1">-4146</definedName>
    <definedName name="HTML2_8" hidden="1">"02/11/98"</definedName>
    <definedName name="HTML2_9" hidden="1">"RENAULT"</definedName>
    <definedName name="HTML3_1" hidden="1">"'[TEINTES ET SELLERIES.xls]B_L_K.'!$A$1:$L$23"</definedName>
    <definedName name="HTML3_10" hidden="1">""</definedName>
    <definedName name="HTML3_11" hidden="1">1</definedName>
    <definedName name="HTML3_12" hidden="1">"C:\INFO_PRO_MEGII\dossier Info Pro MégII\Dossier final\Caractéritiques\Teintes&amp;Selleries\BLK.htm"</definedName>
    <definedName name="HTML3_2" hidden="1">1</definedName>
    <definedName name="HTML3_3" hidden="1">"TEINTES ET SELLERIES"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""</definedName>
    <definedName name="HTML3_9" hidden="1">""</definedName>
    <definedName name="HTML4_1" hidden="1">"'[TEINTES ET SELLERIES.xls]D_E.'!$A$1:$M$21"</definedName>
    <definedName name="HTML4_10" hidden="1">""</definedName>
    <definedName name="HTML4_11" hidden="1">1</definedName>
    <definedName name="HTML4_12" hidden="1">"C:\INFO_PRO_MEGII\dossier Info Pro MégII\Dossier final\Caractéritiques\Teintes&amp;Selleries\D_E.htm"</definedName>
    <definedName name="HTML4_2" hidden="1">1</definedName>
    <definedName name="HTML4_3" hidden="1">"TEINTES ET SELLERIES"</definedName>
    <definedName name="HTML4_4" hidden="1">"D_E."</definedName>
    <definedName name="HTML4_5" hidden="1">""</definedName>
    <definedName name="HTML4_6" hidden="1">-4146</definedName>
    <definedName name="HTML4_7" hidden="1">-4146</definedName>
    <definedName name="HTML4_8" hidden="1">"03/11/98"</definedName>
    <definedName name="HTML4_9" hidden="1">"RENAULT"</definedName>
    <definedName name="HTML5_1" hidden="1">"'[TEINTES ET SELLERIES.xls]J64-ph2'!$A$1:$P$30"</definedName>
    <definedName name="HTML5_10" hidden="1">""</definedName>
    <definedName name="HTML5_11" hidden="1">1</definedName>
    <definedName name="HTML5_12" hidden="1">"C:\INFO_PRO_MEGII\dossier Info Pro MégII\Dossier final\Caractéritiques\Teintes&amp;Selleries\J64.htm"</definedName>
    <definedName name="HTML5_2" hidden="1">1</definedName>
    <definedName name="HTML5_3" hidden="1">"TEINTES ET SELLERIES"</definedName>
    <definedName name="HTML5_4" hidden="1">"J64-ph2"</definedName>
    <definedName name="HTML5_5" hidden="1">""</definedName>
    <definedName name="HTML5_6" hidden="1">-4146</definedName>
    <definedName name="HTML5_7" hidden="1">-4146</definedName>
    <definedName name="HTML5_8" hidden="1">"03/11/98"</definedName>
    <definedName name="HTML5_9" hidden="1">"RENAULT"</definedName>
    <definedName name="HTMLCount" hidden="1">5</definedName>
    <definedName name="IAQ" localSheetId="11">#REF!</definedName>
    <definedName name="IAQ">#REF!</definedName>
    <definedName name="inertie1" localSheetId="11">#REF!</definedName>
    <definedName name="inertie1">#REF!</definedName>
    <definedName name="inertie2" localSheetId="11">#REF!</definedName>
    <definedName name="inertie2">#REF!</definedName>
    <definedName name="inertie3" localSheetId="11">#REF!</definedName>
    <definedName name="inertie3">#REF!</definedName>
    <definedName name="_xlnm.Print_Titles">'[29]LESCI J77'!$1:$2</definedName>
    <definedName name="IST" localSheetId="11">#REF!</definedName>
    <definedName name="IST">#REF!</definedName>
    <definedName name="italie" localSheetId="8">#REF!</definedName>
    <definedName name="italie" localSheetId="9">#REF!</definedName>
    <definedName name="italie" localSheetId="10">#REF!</definedName>
    <definedName name="italie" localSheetId="7">#REF!</definedName>
    <definedName name="italie" localSheetId="11">#REF!</definedName>
    <definedName name="italie">#REF!</definedName>
    <definedName name="K762PLC" localSheetId="8">'Clio Societe'!K762PLC</definedName>
    <definedName name="K762PLC" localSheetId="9">Kangoo!K762PLC</definedName>
    <definedName name="K762PLC" localSheetId="10">'Kangoo Express E6'!K762PLC</definedName>
    <definedName name="K762PLC" localSheetId="11">'Trafic Passenger'!K762PLC</definedName>
    <definedName name="K762PLC">[0]!K762PLC</definedName>
    <definedName name="KODE" localSheetId="6">[15]COD!$A:$C</definedName>
    <definedName name="KODE" localSheetId="4">[11]COD!$A:$C</definedName>
    <definedName name="KODE">[5]COD!$A:$C</definedName>
    <definedName name="LINK_VER_SLO" localSheetId="6">#REF!</definedName>
    <definedName name="LINK_VER_SLO" localSheetId="4">#REF!</definedName>
    <definedName name="LINK_VER_SLO">#REF!</definedName>
    <definedName name="Liste_BV">[25]Données!$A$2:$A$13</definedName>
    <definedName name="Macro_1">[24]Macro1!$A$6</definedName>
    <definedName name="Macro_10">[24]Macro1!$B$26</definedName>
    <definedName name="Macro_11">[24]Macro1!$C$6</definedName>
    <definedName name="Macro_12">[24]Macro1!$C$11</definedName>
    <definedName name="Macro_13">[24]Macro1!$C$16</definedName>
    <definedName name="Macro_14">[24]Macro1!$C$21</definedName>
    <definedName name="Macro_15">[24]Macro1!$C$26</definedName>
    <definedName name="Macro_16">[24]Macro1!$D$6</definedName>
    <definedName name="Macro_17">[24]Macro1!$D$11</definedName>
    <definedName name="Macro_18">[24]Macro1!$D$16</definedName>
    <definedName name="Macro_2">[24]Macro1!$A$11</definedName>
    <definedName name="Macro_3">[24]Macro1!$A$16</definedName>
    <definedName name="Macro_4">[24]Macro1!$A$21</definedName>
    <definedName name="Macro_5">[24]Macro1!$A$26</definedName>
    <definedName name="Macro_6">[24]Macro1!$B$6</definedName>
    <definedName name="Macro_7">[24]Macro1!$B$11</definedName>
    <definedName name="Macro_8">[24]Macro1!$B$16</definedName>
    <definedName name="Macro_9">[24]Macro1!$B$21</definedName>
    <definedName name="Macro_imprime">[24]Macro1!$A$32</definedName>
    <definedName name="Macro_retour">[24]Macro1!$B$1</definedName>
    <definedName name="Macro_tableau">[24]Macro1!$A$1</definedName>
    <definedName name="Module1.BREAKE3" localSheetId="8">'Clio Societe'!Module1.BREAKE3</definedName>
    <definedName name="Module1.BREAKE3" localSheetId="9">Kangoo!Module1.BREAKE3</definedName>
    <definedName name="Module1.BREAKE3" localSheetId="10">'Kangoo Express E6'!Module1.BREAKE3</definedName>
    <definedName name="Module1.BREAKE3" localSheetId="11">'Trafic Passenger'!Module1.BREAKE3</definedName>
    <definedName name="Module1.BREAKE3">[0]!Module1.BREAKE3</definedName>
    <definedName name="Module1.COMBIE2" localSheetId="8">'Clio Societe'!Module1.COMBIE2</definedName>
    <definedName name="Module1.COMBIE2" localSheetId="9">Kangoo!Module1.COMBIE2</definedName>
    <definedName name="Module1.COMBIE2" localSheetId="10">'Kangoo Express E6'!Module1.COMBIE2</definedName>
    <definedName name="Module1.COMBIE2" localSheetId="11">'Trafic Passenger'!Module1.COMBIE2</definedName>
    <definedName name="Module1.COMBIE2">[0]!Module1.COMBIE2</definedName>
    <definedName name="Module1.F76E1" localSheetId="8">'Clio Societe'!Module1.F76E1</definedName>
    <definedName name="Module1.F76E1" localSheetId="9">Kangoo!Module1.F76E1</definedName>
    <definedName name="Module1.F76E1" localSheetId="10">'Kangoo Express E6'!Module1.F76E1</definedName>
    <definedName name="Module1.F76E1" localSheetId="11">'Trafic Passenger'!Module1.F76E1</definedName>
    <definedName name="Module1.F76E1">[0]!Module1.F76E1</definedName>
    <definedName name="Module1.F76E2D2" localSheetId="8">'Clio Societe'!Module1.F76E2D2</definedName>
    <definedName name="Module1.F76E2D2" localSheetId="9">Kangoo!Module1.F76E2D2</definedName>
    <definedName name="Module1.F76E2D2" localSheetId="10">'Kangoo Express E6'!Module1.F76E2D2</definedName>
    <definedName name="Module1.F76E2D2" localSheetId="11">'Trafic Passenger'!Module1.F76E2D2</definedName>
    <definedName name="Module1.F76E2D2">[0]!Module1.F76E2D2</definedName>
    <definedName name="Module1.F76E2D2GIRAFON" localSheetId="8">'Clio Societe'!Module1.F76E2D2GIRAFON</definedName>
    <definedName name="Module1.F76E2D2GIRAFON" localSheetId="9">Kangoo!Module1.F76E2D2GIRAFON</definedName>
    <definedName name="Module1.F76E2D2GIRAFON" localSheetId="10">'Kangoo Express E6'!Module1.F76E2D2GIRAFON</definedName>
    <definedName name="Module1.F76E2D2GIRAFON" localSheetId="11">'Trafic Passenger'!Module1.F76E2D2GIRAFON</definedName>
    <definedName name="Module1.F76E2D2GIRAFON">[0]!Module1.F76E2D2GIRAFON</definedName>
    <definedName name="Module1.F76E2PC102" localSheetId="8">'Clio Societe'!Module1.F76E2PC102</definedName>
    <definedName name="Module1.F76E2PC102" localSheetId="9">Kangoo!Module1.F76E2PC102</definedName>
    <definedName name="Module1.F76E2PC102" localSheetId="10">'Kangoo Express E6'!Module1.F76E2PC102</definedName>
    <definedName name="Module1.F76E2PC102" localSheetId="11">'Trafic Passenger'!Module1.F76E2PC102</definedName>
    <definedName name="Module1.F76E2PC102">[0]!Module1.F76E2PC102</definedName>
    <definedName name="Module1.K762PLC" localSheetId="8">'Clio Societe'!Module1.K762PLC</definedName>
    <definedName name="Module1.K762PLC" localSheetId="9">Kangoo!Module1.K762PLC</definedName>
    <definedName name="Module1.K762PLC" localSheetId="10">'Kangoo Express E6'!Module1.K762PLC</definedName>
    <definedName name="Module1.K762PLC" localSheetId="11">'Trafic Passenger'!Module1.K762PLC</definedName>
    <definedName name="Module1.K762PLC">[0]!Module1.K762PLC</definedName>
    <definedName name="Module1.Nettoyage" localSheetId="8">'Clio Societe'!Module1.Nettoyage</definedName>
    <definedName name="Module1.Nettoyage" localSheetId="9">Kangoo!Module1.Nettoyage</definedName>
    <definedName name="Module1.Nettoyage" localSheetId="10">'Kangoo Express E6'!Module1.Nettoyage</definedName>
    <definedName name="Module1.Nettoyage" localSheetId="11">'Trafic Passenger'!Module1.Nettoyage</definedName>
    <definedName name="Module1.Nettoyage">[0]!Module1.Nettoyage</definedName>
    <definedName name="N_Cmax" localSheetId="11">#REF!</definedName>
    <definedName name="N_Cmax">#REF!</definedName>
    <definedName name="N_Pmax" localSheetId="11">#REF!</definedName>
    <definedName name="N_Pmax">#REF!</definedName>
    <definedName name="N1b" localSheetId="11">#REF!</definedName>
    <definedName name="N1b">#REF!</definedName>
    <definedName name="N2b" localSheetId="11">#REF!</definedName>
    <definedName name="N2b">#REF!</definedName>
    <definedName name="N2e" localSheetId="11">#REF!</definedName>
    <definedName name="N2e">#REF!</definedName>
    <definedName name="N3b" localSheetId="11">#REF!</definedName>
    <definedName name="N3b">#REF!</definedName>
    <definedName name="N3e" localSheetId="11">#REF!</definedName>
    <definedName name="N3e">#REF!</definedName>
    <definedName name="N4e" localSheetId="11">#REF!</definedName>
    <definedName name="N4e">#REF!</definedName>
    <definedName name="N5e" localSheetId="11">#REF!</definedName>
    <definedName name="N5e">#REF!</definedName>
    <definedName name="N6b" localSheetId="11">#REF!</definedName>
    <definedName name="N6b">#REF!</definedName>
    <definedName name="N7e" localSheetId="11">#REF!</definedName>
    <definedName name="N7e">#REF!</definedName>
    <definedName name="N8e" localSheetId="11">#REF!</definedName>
    <definedName name="N8e">#REF!</definedName>
    <definedName name="Nettoyage" localSheetId="8">'Clio Societe'!Nettoyage</definedName>
    <definedName name="Nettoyage" localSheetId="9">Kangoo!Nettoyage</definedName>
    <definedName name="Nettoyage" localSheetId="10">'Kangoo Express E6'!Nettoyage</definedName>
    <definedName name="Nettoyage" localSheetId="11">'Trafic Passenger'!Nettoyage</definedName>
    <definedName name="Nettoyage">[0]!Nettoyage</definedName>
    <definedName name="O_1" localSheetId="6">[14]OPT!#REF!</definedName>
    <definedName name="O_1" localSheetId="4">[10]OPT!#REF!</definedName>
    <definedName name="O_1">#REF!</definedName>
    <definedName name="O_2" localSheetId="6">[14]OPT!#REF!</definedName>
    <definedName name="O_2" localSheetId="4">[10]OPT!#REF!</definedName>
    <definedName name="O_2">#REF!</definedName>
    <definedName name="O_3" localSheetId="6">[14]OPT!#REF!</definedName>
    <definedName name="O_3" localSheetId="4">[10]OPT!#REF!</definedName>
    <definedName name="O_3">#REF!</definedName>
    <definedName name="O_4" localSheetId="6">[14]OPT!#REF!</definedName>
    <definedName name="O_4" localSheetId="4">[10]OPT!#REF!</definedName>
    <definedName name="O_4">#REF!</definedName>
    <definedName name="O_5" localSheetId="6">[14]OPT!#REF!</definedName>
    <definedName name="O_5" localSheetId="4">[10]OPT!#REF!</definedName>
    <definedName name="O_5">#REF!</definedName>
    <definedName name="O_6" localSheetId="6">[14]OPT!#REF!</definedName>
    <definedName name="O_6" localSheetId="4">[10]OPT!#REF!</definedName>
    <definedName name="O_6">#REF!</definedName>
    <definedName name="O_BO" localSheetId="2">[6]O_link!$AJ:$AJ</definedName>
    <definedName name="O_BO" localSheetId="3">[7]O_link!$AJ:$AJ</definedName>
    <definedName name="O_BO" localSheetId="6">[14]OPT!#REF!</definedName>
    <definedName name="O_BO" localSheetId="4">[10]OPT!#REF!</definedName>
    <definedName name="O_BO">#REF!</definedName>
    <definedName name="O_BO_AD">[12]O_link_AD!$AF:$AF</definedName>
    <definedName name="O_BO_PP">#REF!</definedName>
    <definedName name="O_C1" localSheetId="2">[6]O_link!$C:$C</definedName>
    <definedName name="O_C1" localSheetId="3">[7]O_link!$C:$C</definedName>
    <definedName name="O_C1" localSheetId="8">[28]O_link!$C:$C</definedName>
    <definedName name="O_C1" localSheetId="9">[32]O_link!$C:$C</definedName>
    <definedName name="O_C1" localSheetId="10">[35]O_link!$C:$C</definedName>
    <definedName name="O_C1" localSheetId="7">[19]O_link!$C:$C</definedName>
    <definedName name="O_C1" localSheetId="11">[36]O_link!$C:$C</definedName>
    <definedName name="O_C1">[1]O_link!$C:$C</definedName>
    <definedName name="O_C1_AD">[12]O_link_AD!$C:$C</definedName>
    <definedName name="O_C1_FS">[12]O_link_FS!$C:$C</definedName>
    <definedName name="O_C1_HR">[12]O_link_HR!$F:$F</definedName>
    <definedName name="O_C2" localSheetId="2">[6]O_link!$D:$D</definedName>
    <definedName name="O_C2" localSheetId="3">[7]O_link!$D:$D</definedName>
    <definedName name="O_C2" localSheetId="8">[28]O_link!$D:$D</definedName>
    <definedName name="O_C2" localSheetId="9">[32]O_link!$D:$D</definedName>
    <definedName name="O_C2" localSheetId="10">[35]O_link!$D:$D</definedName>
    <definedName name="O_C2" localSheetId="7">[19]O_link!$D:$D</definedName>
    <definedName name="O_C2" localSheetId="11">[36]O_link!$D:$D</definedName>
    <definedName name="O_C2">[1]O_link!$D:$D</definedName>
    <definedName name="O_C2_AD">[12]O_link_AD!$D:$D</definedName>
    <definedName name="O_C2_FS">[12]O_link_FS!$D:$D</definedName>
    <definedName name="O_C2_HR">[12]O_link_HR!$G:$G</definedName>
    <definedName name="O_C3" localSheetId="2">[6]O_link!$E:$E</definedName>
    <definedName name="O_C3" localSheetId="3">[7]O_link!$E:$E</definedName>
    <definedName name="O_C3" localSheetId="8">[28]O_link!$E:$E</definedName>
    <definedName name="O_C3" localSheetId="9">[32]O_link!$E:$E</definedName>
    <definedName name="O_C3" localSheetId="10">[35]O_link!$E:$E</definedName>
    <definedName name="O_C3" localSheetId="7">[19]O_link!$E:$E</definedName>
    <definedName name="O_C3" localSheetId="11">[36]O_link!$E:$E</definedName>
    <definedName name="O_C3">[1]O_link!$E:$E</definedName>
    <definedName name="O_C3_AD">[12]O_link_AD!$E:$E</definedName>
    <definedName name="O_C3_FS">[12]O_link_FS!$E:$E</definedName>
    <definedName name="O_C3_HR">[12]O_link_HR!$H:$H</definedName>
    <definedName name="O_C4" localSheetId="2">[6]O_link!$F:$F</definedName>
    <definedName name="O_C4" localSheetId="3">[7]O_link!$F:$F</definedName>
    <definedName name="O_C4" localSheetId="8">[28]O_link!$F:$F</definedName>
    <definedName name="O_C4" localSheetId="9">[32]O_link!$F:$F</definedName>
    <definedName name="O_C4" localSheetId="10">[35]O_link!$F:$F</definedName>
    <definedName name="O_C4" localSheetId="7">[19]O_link!$F:$F</definedName>
    <definedName name="O_C4" localSheetId="11">[36]O_link!$F:$F</definedName>
    <definedName name="O_C4">[1]O_link!$F:$F</definedName>
    <definedName name="O_C4_AD">[12]O_link_AD!$F:$F</definedName>
    <definedName name="O_C4_FS">[12]O_link_FS!$F:$F</definedName>
    <definedName name="O_C4_HR">[12]O_link_HR!$I:$I</definedName>
    <definedName name="O_C5" localSheetId="2">#REF!</definedName>
    <definedName name="O_C5" localSheetId="3">#REF!</definedName>
    <definedName name="O_C5" localSheetId="8">#REF!</definedName>
    <definedName name="O_C5" localSheetId="9">#REF!</definedName>
    <definedName name="O_C5" localSheetId="10">#REF!</definedName>
    <definedName name="O_C5" localSheetId="7">#REF!</definedName>
    <definedName name="O_C5" localSheetId="11">#REF!</definedName>
    <definedName name="O_C5">#REF!</definedName>
    <definedName name="O_C5_AD">[12]O_link_AD!$G:$G</definedName>
    <definedName name="O_C5_FS">[12]O_link_FS!$G:$G</definedName>
    <definedName name="O_C5_HR">[12]O_link_HR!$J:$J</definedName>
    <definedName name="O_C6_AD">[12]O_link_AD!$H:$H</definedName>
    <definedName name="O_C6_FS">[12]O_link_FS!$H:$H</definedName>
    <definedName name="O_C6_HR">[12]O_link_HR!$K:$K</definedName>
    <definedName name="O_C7_AD">[12]O_link_AD!$I:$I</definedName>
    <definedName name="O_C7_FS">[12]O_link_FS!$I:$I</definedName>
    <definedName name="O_C7_HR">[12]O_link_HR!$L:$L</definedName>
    <definedName name="O_CG" localSheetId="2">[6]O_link!$AK:$AK</definedName>
    <definedName name="O_CG" localSheetId="3">[7]O_link!$AK:$AK</definedName>
    <definedName name="O_CG" localSheetId="6">[14]OPT!#REF!</definedName>
    <definedName name="O_CG" localSheetId="4">[10]OPT!#REF!</definedName>
    <definedName name="O_CG">#REF!</definedName>
    <definedName name="O_CG_AD">[12]O_link_AD!$AG:$AG</definedName>
    <definedName name="O_CG_PP">#REF!</definedName>
    <definedName name="O_COD" localSheetId="2">[6]O_link!$H:$H</definedName>
    <definedName name="O_COD" localSheetId="3">[7]O_link!$H:$H</definedName>
    <definedName name="O_COD" localSheetId="8">[28]O_link!$G:$G</definedName>
    <definedName name="O_COD" localSheetId="9">[32]O_link!$G:$G</definedName>
    <definedName name="O_COD" localSheetId="10">[35]O_link!$G:$G</definedName>
    <definedName name="O_COD" localSheetId="7">[19]O_link!$G:$G</definedName>
    <definedName name="O_COD" localSheetId="11">[36]O_link!$G:$G</definedName>
    <definedName name="O_COD">[1]O_link!$H:$H</definedName>
    <definedName name="O_COD_AD">[12]O_link_AD!$J:$J</definedName>
    <definedName name="O_COD_FS">[12]O_link_FS!$J:$J</definedName>
    <definedName name="O_COD_HR">[12]O_link_HR!$M:$M</definedName>
    <definedName name="O_COD_SL" localSheetId="6">[14]OPT!#REF!</definedName>
    <definedName name="O_COD_SL" localSheetId="4">[10]OPT!#REF!</definedName>
    <definedName name="O_COD_SL">#REF!</definedName>
    <definedName name="O_CRO" localSheetId="2">[6]O_link!$AG:$AG</definedName>
    <definedName name="O_CRO" localSheetId="3">[7]O_link!$AG:$AG</definedName>
    <definedName name="O_CRO" localSheetId="8">[28]O_link!$AF:$AF</definedName>
    <definedName name="O_CRO" localSheetId="9">[32]O_link!$AF:$AF</definedName>
    <definedName name="O_CRO" localSheetId="10">[35]O_link!$AF:$AF</definedName>
    <definedName name="O_CRO" localSheetId="7">[19]O_link!$AF:$AF</definedName>
    <definedName name="O_CRO" localSheetId="11">[36]O_link!$AF:$AF</definedName>
    <definedName name="O_CRO">[1]O_link!$AG:$AG</definedName>
    <definedName name="O_CRO_HR">[12]O_link_HR!$U:$U</definedName>
    <definedName name="O_FS" localSheetId="2">[6]O_link!$AI:$AI</definedName>
    <definedName name="O_FS" localSheetId="3">[7]O_link!$AI:$AI</definedName>
    <definedName name="O_FS" localSheetId="6">[14]OPT!#REF!</definedName>
    <definedName name="O_FS" localSheetId="4">[10]OPT!#REF!</definedName>
    <definedName name="O_FS" localSheetId="9">[32]O_link!$AH:$AH</definedName>
    <definedName name="O_FS">#REF!</definedName>
    <definedName name="O_FS_FS">[12]O_link_FS!$Z:$Z</definedName>
    <definedName name="O_FS_PP">#REF!</definedName>
    <definedName name="O_FSO" localSheetId="3">[7]O_link!$AH:$AH</definedName>
    <definedName name="O_FSO" localSheetId="9">[32]O_link!$AG:$AG</definedName>
    <definedName name="O_FSO">[6]O_link!$AH:$AH</definedName>
    <definedName name="O_FSO_FS">[12]O_link_FS!$Y:$Y</definedName>
    <definedName name="O_HR" localSheetId="6">[14]OPT!#REF!</definedName>
    <definedName name="O_HR" localSheetId="4">[10]OPT!#REF!</definedName>
    <definedName name="O_HR">#REF!</definedName>
    <definedName name="O_HR_PP">#REF!</definedName>
    <definedName name="O_IZBOR">#REF!</definedName>
    <definedName name="O_LIB" localSheetId="2">[6]O_link!$B:$B</definedName>
    <definedName name="O_LIB" localSheetId="3">[7]O_link!$B:$B</definedName>
    <definedName name="O_LIB" localSheetId="8">[28]O_link!$B:$B</definedName>
    <definedName name="O_LIB" localSheetId="9">[32]O_link!$B:$B</definedName>
    <definedName name="O_LIB" localSheetId="10">[35]O_link!$B:$B</definedName>
    <definedName name="O_LIB" localSheetId="7">[19]O_link!$B:$B</definedName>
    <definedName name="O_LIB" localSheetId="11">[36]O_link!$B:$B</definedName>
    <definedName name="O_LIB">[1]O_link!$B:$B</definedName>
    <definedName name="O_LIB_AD">[12]O_link_AD!$B:$B</definedName>
    <definedName name="O_LIB_FS">[12]O_link_FS!$B:$B</definedName>
    <definedName name="O_LIB_HR">[12]O_link_HR!$E:$E</definedName>
    <definedName name="O_MA" localSheetId="2">[6]O_link!$AL:$AL</definedName>
    <definedName name="O_MA" localSheetId="3">[7]O_link!$AL:$AL</definedName>
    <definedName name="O_MA" localSheetId="6">[14]OPT!#REF!</definedName>
    <definedName name="O_MA" localSheetId="4">[10]OPT!#REF!</definedName>
    <definedName name="O_MA">#REF!</definedName>
    <definedName name="O_MA_AD">[12]O_link_AD!$AH:$AH</definedName>
    <definedName name="O_MA_PP">#REF!</definedName>
    <definedName name="O_SL" localSheetId="6">[14]OPT!#REF!</definedName>
    <definedName name="O_SL" localSheetId="4">[10]OPT!#REF!</definedName>
    <definedName name="O_SL">#REF!</definedName>
    <definedName name="O_SL_PP">#REF!</definedName>
    <definedName name="ODN_AD" localSheetId="6">[14]OPT!#REF!</definedName>
    <definedName name="ODN_AD" localSheetId="4">[10]OPT!#REF!</definedName>
    <definedName name="ODN_AD">#REF!</definedName>
    <definedName name="ODN_FS" localSheetId="6">[14]OPT!#REF!</definedName>
    <definedName name="ODN_FS" localSheetId="4">[10]OPT!#REF!</definedName>
    <definedName name="ODN_FS">#REF!</definedName>
    <definedName name="ODN_HR" localSheetId="6">[14]OPT!#REF!</definedName>
    <definedName name="ODN_HR" localSheetId="4">[10]OPT!#REF!</definedName>
    <definedName name="ODN_HR">#REF!</definedName>
    <definedName name="ODN_SL" localSheetId="6">[14]OPT!#REF!</definedName>
    <definedName name="ODN_SL" localSheetId="4">[10]OPT!#REF!</definedName>
    <definedName name="ODN_SL">#REF!</definedName>
    <definedName name="OLB_FS" localSheetId="6">[14]OPT!#REF!</definedName>
    <definedName name="OLB_FS" localSheetId="4">[10]OPT!#REF!</definedName>
    <definedName name="OLB_FS">#REF!</definedName>
    <definedName name="OLB_HR" localSheetId="6">[14]OPT!#REF!</definedName>
    <definedName name="OLB_HR" localSheetId="4">[10]OPT!#REF!</definedName>
    <definedName name="OLB_HR">#REF!</definedName>
    <definedName name="OLB_SL" localSheetId="6">[14]OPT!#REF!</definedName>
    <definedName name="OLB_SL" localSheetId="4">[10]OPT!#REF!</definedName>
    <definedName name="OLB_SL">#REF!</definedName>
    <definedName name="OP_C">[17]O_link!$C$1:$C$65536</definedName>
    <definedName name="Opcije_BO">[17]O_link!$AI$1:$AI$65536</definedName>
    <definedName name="OPT_MA">[10]OPT!#REF!</definedName>
    <definedName name="OPT_Stran1">#REF!</definedName>
    <definedName name="P_CO2" localSheetId="0">Captur!#REF!</definedName>
    <definedName name="P_CO2" localSheetId="6">Espace!#REF!</definedName>
    <definedName name="P_CO2" localSheetId="4">Kadjar!#REF!</definedName>
    <definedName name="P_VRE" localSheetId="0">Captur!#REF!</definedName>
    <definedName name="P_VRE" localSheetId="6">Espace!#REF!</definedName>
    <definedName name="P_VRE" localSheetId="4">Kadjar!#REF!</definedName>
    <definedName name="P1e">[21]PK!#REF!</definedName>
    <definedName name="P3a">[20]PK!#REF!</definedName>
    <definedName name="PA_DIZ">#REF!</definedName>
    <definedName name="PA_OPT">#REF!</definedName>
    <definedName name="PA_TF_FS">[10]TF!#REF!</definedName>
    <definedName name="PA_TF_SL">[10]TF!#REF!</definedName>
    <definedName name="PA_VER_COD" localSheetId="6">#REF!</definedName>
    <definedName name="PA_VER_COD" localSheetId="4">#REF!</definedName>
    <definedName name="PA_VER_COD">#REF!</definedName>
    <definedName name="PA_VER_SLO" localSheetId="6">#REF!</definedName>
    <definedName name="PA_VER_SLO" localSheetId="4">#REF!</definedName>
    <definedName name="PA_VER_SLO">#REF!</definedName>
    <definedName name="PDI" localSheetId="11">#REF!</definedName>
    <definedName name="PDI">#REF!</definedName>
    <definedName name="PER_LINKI">#REF!</definedName>
    <definedName name="Pmax" localSheetId="11">#REF!</definedName>
    <definedName name="Pmax">#REF!</definedName>
    <definedName name="_xlnm.Print_Area" localSheetId="0">Captur!$A$1:$G$53</definedName>
    <definedName name="_xlnm.Print_Area" localSheetId="1">'Clio &amp; Grandtour'!$C$2:$L$47</definedName>
    <definedName name="_xlnm.Print_Area" localSheetId="2">'Clio Limited'!$B$2:$K$35</definedName>
    <definedName name="_xlnm.Print_Area" localSheetId="3">'Clio RS'!$B$2:$K$30</definedName>
    <definedName name="_xlnm.Print_Area" localSheetId="8">'Clio Societe'!$B$2:$I$46</definedName>
    <definedName name="_xlnm.Print_Area" localSheetId="6">Espace!$A$1:$G$54</definedName>
    <definedName name="_xlnm.Print_Area" localSheetId="4">Kadjar!$A$1:$G$46</definedName>
    <definedName name="_xlnm.Print_Area" localSheetId="9">Kangoo!$B$2:$K$53</definedName>
    <definedName name="_xlnm.Print_Area" localSheetId="10">'Kangoo Express E6'!$B$2:$J$42</definedName>
    <definedName name="_xlnm.Print_Area" localSheetId="7">'Master Passenger'!$B$2:$K$37</definedName>
    <definedName name="_xlnm.Print_Area" localSheetId="5">'Megane Grandtour i Coupe'!$B$2:$K$60</definedName>
    <definedName name="_xlnm.Print_Area" localSheetId="11">'Trafic Passenger'!$B$2:$K$40</definedName>
    <definedName name="_xlnm.Print_Area">'[8]Croisements (Ai - Ej - Mk) X85'!$2:$34</definedName>
    <definedName name="PPVD" localSheetId="11">#REF!</definedName>
    <definedName name="PPVD">#REF!</definedName>
    <definedName name="PRF_D1_M1" localSheetId="8">'[8]Croisements (Ai - Ej - Mk) X85'!#REF!</definedName>
    <definedName name="PRF_D1_M1" localSheetId="9">'[8]Croisements (Ai - Ej - Mk) X85'!#REF!</definedName>
    <definedName name="PRF_D1_M1" localSheetId="10">'[8]Croisements (Ai - Ej - Mk) X85'!#REF!</definedName>
    <definedName name="PRF_D1_M1" localSheetId="7">'[8]Croisements (Ai - Ej - Mk) X85'!#REF!</definedName>
    <definedName name="PRF_D1_M1" localSheetId="11">'[8]Croisements (Ai - Ej - Mk) X85'!#REF!</definedName>
    <definedName name="PRF_D1_M1">'[8]Croisements (Ai - Ej - Mk) X85'!#REF!</definedName>
    <definedName name="PRF_D2_D1" localSheetId="8">'[8]Croisements (Ai - Ej - Mk) X85'!#REF!</definedName>
    <definedName name="PRF_D2_D1" localSheetId="9">'[8]Croisements (Ai - Ej - Mk) X85'!#REF!</definedName>
    <definedName name="PRF_D2_D1" localSheetId="10">'[8]Croisements (Ai - Ej - Mk) X85'!#REF!</definedName>
    <definedName name="PRF_D2_D1" localSheetId="7">'[8]Croisements (Ai - Ej - Mk) X85'!#REF!</definedName>
    <definedName name="PRF_D2_D1" localSheetId="11">'[8]Croisements (Ai - Ej - Mk) X85'!#REF!</definedName>
    <definedName name="PRF_D2_D1">'[8]Croisements (Ai - Ej - Mk) X85'!#REF!</definedName>
    <definedName name="PRF_D3_D2" localSheetId="8">'[8]Croisements (Ai - Ej - Mk) X85'!#REF!</definedName>
    <definedName name="PRF_D3_D2" localSheetId="9">'[8]Croisements (Ai - Ej - Mk) X85'!#REF!</definedName>
    <definedName name="PRF_D3_D2" localSheetId="10">'[8]Croisements (Ai - Ej - Mk) X85'!#REF!</definedName>
    <definedName name="PRF_D3_D2" localSheetId="7">'[8]Croisements (Ai - Ej - Mk) X85'!#REF!</definedName>
    <definedName name="PRF_D3_D2" localSheetId="11">'[8]Croisements (Ai - Ej - Mk) X85'!#REF!</definedName>
    <definedName name="PRF_D3_D2">'[8]Croisements (Ai - Ej - Mk) X85'!#REF!</definedName>
    <definedName name="PRF_Exp_Aut">'[8]Croisements (Ai - Ej - Mk) X85'!$D$17</definedName>
    <definedName name="PRF_M2_M1" localSheetId="8">'[8]Croisements (Ai - Ej - Mk) X85'!#REF!</definedName>
    <definedName name="PRF_M2_M1" localSheetId="9">'[8]Croisements (Ai - Ej - Mk) X85'!#REF!</definedName>
    <definedName name="PRF_M2_M1" localSheetId="10">'[8]Croisements (Ai - Ej - Mk) X85'!#REF!</definedName>
    <definedName name="PRF_M2_M1">'[8]Croisements (Ai - Ej - Mk) X85'!#REF!</definedName>
    <definedName name="PRF_M3_M2" localSheetId="8">'[8]Croisements (Ai - Ej - Mk) X85'!#REF!</definedName>
    <definedName name="PRF_M3_M2" localSheetId="9">'[8]Croisements (Ai - Ej - Mk) X85'!#REF!</definedName>
    <definedName name="PRF_M3_M2" localSheetId="10">'[8]Croisements (Ai - Ej - Mk) X85'!#REF!</definedName>
    <definedName name="PRF_M3_M2">'[8]Croisements (Ai - Ej - Mk) X85'!#REF!</definedName>
    <definedName name="PRF_Pri_Exp">'[8]Croisements (Ai - Ej - Mk) X85'!$D$29</definedName>
    <definedName name="PRF_Pri_plus_Pri">'[8]Croisements (Ai - Ej - Mk) X85'!$D$43</definedName>
    <definedName name="PVC_D1_M1" localSheetId="8">'[8]Croisements (Ai - Ej - Mk) X85'!#REF!</definedName>
    <definedName name="PVC_D1_M1" localSheetId="9">'[8]Croisements (Ai - Ej - Mk) X85'!#REF!</definedName>
    <definedName name="PVC_D1_M1" localSheetId="10">'[8]Croisements (Ai - Ej - Mk) X85'!#REF!</definedName>
    <definedName name="PVC_D1_M1" localSheetId="7">'[8]Croisements (Ai - Ej - Mk) X85'!#REF!</definedName>
    <definedName name="PVC_D1_M1" localSheetId="11">'[8]Croisements (Ai - Ej - Mk) X85'!#REF!</definedName>
    <definedName name="PVC_D1_M1">'[8]Croisements (Ai - Ej - Mk) X85'!#REF!</definedName>
    <definedName name="PVC_D2_D1" localSheetId="8">'[8]Croisements (Ai - Ej - Mk) X85'!#REF!</definedName>
    <definedName name="PVC_D2_D1" localSheetId="9">'[8]Croisements (Ai - Ej - Mk) X85'!#REF!</definedName>
    <definedName name="PVC_D2_D1" localSheetId="10">'[8]Croisements (Ai - Ej - Mk) X85'!#REF!</definedName>
    <definedName name="PVC_D2_D1" localSheetId="7">'[8]Croisements (Ai - Ej - Mk) X85'!#REF!</definedName>
    <definedName name="PVC_D2_D1" localSheetId="11">'[8]Croisements (Ai - Ej - Mk) X85'!#REF!</definedName>
    <definedName name="PVC_D2_D1">'[8]Croisements (Ai - Ej - Mk) X85'!#REF!</definedName>
    <definedName name="PVC_D3_D2" localSheetId="8">'[8]Croisements (Ai - Ej - Mk) X85'!#REF!</definedName>
    <definedName name="PVC_D3_D2" localSheetId="9">'[8]Croisements (Ai - Ej - Mk) X85'!#REF!</definedName>
    <definedName name="PVC_D3_D2" localSheetId="10">'[8]Croisements (Ai - Ej - Mk) X85'!#REF!</definedName>
    <definedName name="PVC_D3_D2" localSheetId="7">'[8]Croisements (Ai - Ej - Mk) X85'!#REF!</definedName>
    <definedName name="PVC_D3_D2" localSheetId="11">'[8]Croisements (Ai - Ej - Mk) X85'!#REF!</definedName>
    <definedName name="PVC_D3_D2">'[8]Croisements (Ai - Ej - Mk) X85'!#REF!</definedName>
    <definedName name="PVC_Exp_Aut">'[8]Croisements (Ai - Ej - Mk) X85'!$D$24</definedName>
    <definedName name="PVC_M2_M1" localSheetId="8">'[8]Croisements (Ai - Ej - Mk) X85'!#REF!</definedName>
    <definedName name="PVC_M2_M1" localSheetId="9">'[8]Croisements (Ai - Ej - Mk) X85'!#REF!</definedName>
    <definedName name="PVC_M2_M1" localSheetId="10">'[8]Croisements (Ai - Ej - Mk) X85'!#REF!</definedName>
    <definedName name="PVC_M2_M1">'[8]Croisements (Ai - Ej - Mk) X85'!#REF!</definedName>
    <definedName name="PVC_M3_M2" localSheetId="8">'[8]Croisements (Ai - Ej - Mk) X85'!#REF!</definedName>
    <definedName name="PVC_M3_M2" localSheetId="9">'[8]Croisements (Ai - Ej - Mk) X85'!#REF!</definedName>
    <definedName name="PVC_M3_M2" localSheetId="10">'[8]Croisements (Ai - Ej - Mk) X85'!#REF!</definedName>
    <definedName name="PVC_M3_M2">'[8]Croisements (Ai - Ej - Mk) X85'!#REF!</definedName>
    <definedName name="PVC_Pri_Exp">'[8]Croisements (Ai - Ej - Mk) X85'!$D$37</definedName>
    <definedName name="PVC_Pri_plus_Pri">'[8]Croisements (Ai - Ej - Mk) X85'!$D$46</definedName>
    <definedName name="quitter_appli" localSheetId="8">'Clio Societe'!quitter_appli</definedName>
    <definedName name="quitter_appli" localSheetId="9">Kangoo!quitter_appli</definedName>
    <definedName name="quitter_appli" localSheetId="10">'Kangoo Express E6'!quitter_appli</definedName>
    <definedName name="quitter_appli" localSheetId="11">'Trafic Passenger'!quitter_appli</definedName>
    <definedName name="quitter_appli">[0]!quitter_appli</definedName>
    <definedName name="RATIO" localSheetId="11">#REF!</definedName>
    <definedName name="RATIO">#REF!</definedName>
    <definedName name="Ref_Peint" localSheetId="9">'[33]Réf Peinture'!$A$1:$F$65536</definedName>
    <definedName name="Ref_Peint">'[26]Réf Peinture'!$A$1:$F$65536</definedName>
    <definedName name="RESSORT" localSheetId="8">#REF!</definedName>
    <definedName name="RESSORT" localSheetId="9">#REF!</definedName>
    <definedName name="RESSORT" localSheetId="10">#REF!</definedName>
    <definedName name="RESSORT" localSheetId="11">#REF!</definedName>
    <definedName name="RESSORT">#REF!</definedName>
    <definedName name="RPPG" localSheetId="11">#REF!</definedName>
    <definedName name="RPPG">#REF!</definedName>
    <definedName name="RPPV" localSheetId="11">#REF!</definedName>
    <definedName name="RPPV">#REF!</definedName>
    <definedName name="RU" localSheetId="8">#REF!</definedName>
    <definedName name="RU" localSheetId="9">#REF!</definedName>
    <definedName name="RU" localSheetId="10">#REF!</definedName>
    <definedName name="RU" localSheetId="7">#REF!</definedName>
    <definedName name="RU" localSheetId="11">#REF!</definedName>
    <definedName name="RU">#REF!</definedName>
    <definedName name="_xlnm.Recorder" localSheetId="11">#REF!</definedName>
    <definedName name="_xlnm.Recorder">#REF!</definedName>
    <definedName name="SP_BO" localSheetId="3">#REF!</definedName>
    <definedName name="SP_BO">#REF!</definedName>
    <definedName name="SP_C1" localSheetId="2">#REF!</definedName>
    <definedName name="SP_C1" localSheetId="3">#REF!</definedName>
    <definedName name="SP_C1">[1]SP_link!$C:$C</definedName>
    <definedName name="SP_C2" localSheetId="2">#REF!</definedName>
    <definedName name="SP_C2" localSheetId="3">#REF!</definedName>
    <definedName name="SP_C2">[1]SP_link!$D:$D</definedName>
    <definedName name="SP_C3" localSheetId="2">#REF!</definedName>
    <definedName name="SP_C3" localSheetId="3">#REF!</definedName>
    <definedName name="SP_C3">[1]SP_link!$E:$E</definedName>
    <definedName name="SP_C4" localSheetId="2">#REF!</definedName>
    <definedName name="SP_C4" localSheetId="3">#REF!</definedName>
    <definedName name="SP_C4">[1]SP_link!$F:$F</definedName>
    <definedName name="SP_CG" localSheetId="3">#REF!</definedName>
    <definedName name="SP_CG">#REF!</definedName>
    <definedName name="SP_COD" localSheetId="3">#REF!</definedName>
    <definedName name="SP_COD">#REF!</definedName>
    <definedName name="SP_CRO" localSheetId="2">#REF!</definedName>
    <definedName name="SP_CRO" localSheetId="3">#REF!</definedName>
    <definedName name="SP_CRO">[1]SP_link!$AG:$AG</definedName>
    <definedName name="SP_FS" localSheetId="3">#REF!</definedName>
    <definedName name="SP_FS">#REF!</definedName>
    <definedName name="SP_FSO" localSheetId="3">#REF!</definedName>
    <definedName name="SP_FSO">#REF!</definedName>
    <definedName name="SP_LIB" localSheetId="3">#REF!</definedName>
    <definedName name="SP_LIB">#REF!</definedName>
    <definedName name="SP_MA" localSheetId="3">#REF!</definedName>
    <definedName name="SP_MA">#REF!</definedName>
    <definedName name="SYNTHESEMIX" localSheetId="2">#REF!</definedName>
    <definedName name="SYNTHESEMIX" localSheetId="3">#REF!</definedName>
    <definedName name="SYNTHESEMIX">#REF!</definedName>
    <definedName name="SYNTHESEMIX_1" localSheetId="2">#REF!</definedName>
    <definedName name="SYNTHESEMIX_1" localSheetId="3">#REF!</definedName>
    <definedName name="SYNTHESEMIX_1">#REF!</definedName>
    <definedName name="SYNTHESEMIX_2" localSheetId="2">#REF!</definedName>
    <definedName name="SYNTHESEMIX_2" localSheetId="3">#REF!</definedName>
    <definedName name="SYNTHESEMIX_2">#REF!</definedName>
    <definedName name="SYNTHESEMIX_3" localSheetId="2">#REF!</definedName>
    <definedName name="SYNTHESEMIX_3" localSheetId="3">#REF!</definedName>
    <definedName name="SYNTHESEMIX_3">#REF!</definedName>
    <definedName name="SYNTHESEMIX_4" localSheetId="2">#REF!</definedName>
    <definedName name="SYNTHESEMIX_4" localSheetId="3">#REF!</definedName>
    <definedName name="SYNTHESEMIX_4">#REF!</definedName>
    <definedName name="SYNTHESEMIX_5" localSheetId="8">#REF!</definedName>
    <definedName name="SYNTHESEMIX_5" localSheetId="9">#REF!</definedName>
    <definedName name="SYNTHESEMIX_5" localSheetId="10">#REF!</definedName>
    <definedName name="SYNTHESEMIX_5" localSheetId="7">#REF!</definedName>
    <definedName name="SYNTHESEMIX_5" localSheetId="11">#REF!</definedName>
    <definedName name="SYNTHESEMIX_5">#REF!</definedName>
    <definedName name="T6c">[20]TL4!#REF!</definedName>
    <definedName name="T9c">[20]TL4!#REF!</definedName>
    <definedName name="TC_BO" localSheetId="3">#REF!</definedName>
    <definedName name="TC_BO">#REF!</definedName>
    <definedName name="TC_C1" localSheetId="2">#REF!</definedName>
    <definedName name="TC_C1" localSheetId="3">#REF!</definedName>
    <definedName name="TC_C1">[1]TC_link!$C:$C</definedName>
    <definedName name="TC_C2" localSheetId="2">#REF!</definedName>
    <definedName name="TC_C2" localSheetId="3">#REF!</definedName>
    <definedName name="TC_C2">[1]TC_link!$D:$D</definedName>
    <definedName name="TC_C3" localSheetId="2">#REF!</definedName>
    <definedName name="TC_C3" localSheetId="3">#REF!</definedName>
    <definedName name="TC_C3">[1]TC_link!$E:$E</definedName>
    <definedName name="TC_C4" localSheetId="2">#REF!</definedName>
    <definedName name="TC_C4" localSheetId="3">#REF!</definedName>
    <definedName name="TC_C4">[1]TC_link!$F:$F</definedName>
    <definedName name="TC_CG" localSheetId="3">#REF!</definedName>
    <definedName name="TC_CG">#REF!</definedName>
    <definedName name="TC_COD" localSheetId="3">#REF!</definedName>
    <definedName name="TC_COD">#REF!</definedName>
    <definedName name="TC_CRO" localSheetId="2">#REF!</definedName>
    <definedName name="TC_CRO" localSheetId="3">#REF!</definedName>
    <definedName name="TC_CRO">[1]TC_link!$AG:$AG</definedName>
    <definedName name="TC_FS" localSheetId="3">#REF!</definedName>
    <definedName name="TC_FS">#REF!</definedName>
    <definedName name="TC_FSO" localSheetId="3">#REF!</definedName>
    <definedName name="TC_FSO">#REF!</definedName>
    <definedName name="TC_LIB" localSheetId="3">#REF!</definedName>
    <definedName name="TC_LIB">#REF!</definedName>
    <definedName name="TC_MA" localSheetId="3">#REF!</definedName>
    <definedName name="TC_MA">#REF!</definedName>
    <definedName name="teintes" localSheetId="2">'[9]Ref teintes'!$A:$F</definedName>
    <definedName name="teintes" localSheetId="3">'[9]Ref teintes'!$A:$F</definedName>
    <definedName name="teintes" localSheetId="8">'[9]Ref teintes'!$A$1:$F$65536</definedName>
    <definedName name="teintes" localSheetId="9">'[9]Ref teintes'!$A$1:$F$65536</definedName>
    <definedName name="teintes" localSheetId="10">'[9]Ref teintes'!$A$1:$F$65536</definedName>
    <definedName name="teintes" localSheetId="7">'[9]Ref teintes'!$A$1:$F$65536</definedName>
    <definedName name="teintes" localSheetId="11">'[9]Ref teintes'!$A$1:$F$65536</definedName>
    <definedName name="teintes">'[9]Ref teintes'!$A:$F</definedName>
    <definedName name="TF_FS">[10]TF!#REF!</definedName>
    <definedName name="TF_SL">[10]TF!#REF!</definedName>
    <definedName name="TF_Stran1">#REF!</definedName>
    <definedName name="TM">#REF!</definedName>
    <definedName name="TOTGPAYS" localSheetId="8">#REF!</definedName>
    <definedName name="TOTGPAYS" localSheetId="9">#REF!</definedName>
    <definedName name="TOTGPAYS" localSheetId="10">#REF!</definedName>
    <definedName name="TOTGPAYS" localSheetId="7">#REF!</definedName>
    <definedName name="TOTGPAYS" localSheetId="11">#REF!</definedName>
    <definedName name="TOTGPAYS">#REF!</definedName>
    <definedName name="toto" localSheetId="2">#REF!</definedName>
    <definedName name="toto" localSheetId="3">#REF!</definedName>
    <definedName name="toto" localSheetId="9">#REF!</definedName>
    <definedName name="toto" localSheetId="11">#REF!</definedName>
    <definedName name="toto">#REF!</definedName>
    <definedName name="toto_1" localSheetId="2">#REF!</definedName>
    <definedName name="toto_1" localSheetId="3">#REF!</definedName>
    <definedName name="toto_1" localSheetId="11">#REF!</definedName>
    <definedName name="toto_1">#REF!</definedName>
    <definedName name="toto_2" localSheetId="2">#REF!</definedName>
    <definedName name="toto_2" localSheetId="3">#REF!</definedName>
    <definedName name="toto_2">#REF!</definedName>
    <definedName name="toto_3" localSheetId="2">#REF!</definedName>
    <definedName name="toto_3" localSheetId="3">#REF!</definedName>
    <definedName name="toto_3">#REF!</definedName>
    <definedName name="toto_4" localSheetId="2">#REF!</definedName>
    <definedName name="toto_4" localSheetId="3">#REF!</definedName>
    <definedName name="toto_4">#REF!</definedName>
    <definedName name="toto_5" localSheetId="8">#REF!</definedName>
    <definedName name="toto_5" localSheetId="9">#REF!</definedName>
    <definedName name="toto_5" localSheetId="10">#REF!</definedName>
    <definedName name="toto_5" localSheetId="7">#REF!</definedName>
    <definedName name="toto_5" localSheetId="11">#REF!</definedName>
    <definedName name="toto_5">#REF!</definedName>
    <definedName name="TP_BO" localSheetId="2">[6]TP_link!$AJ:$AJ</definedName>
    <definedName name="TP_BO" localSheetId="3">#REF!</definedName>
    <definedName name="TP_BO">[1]TP_link!$AJ:$AJ</definedName>
    <definedName name="TP_C1" localSheetId="2">[6]TP_link!$C:$C</definedName>
    <definedName name="TP_C1" localSheetId="3">#REF!</definedName>
    <definedName name="TP_C1">[1]TP_link!$C:$C</definedName>
    <definedName name="TP_c2" localSheetId="2">[6]TP_link!$D:$D</definedName>
    <definedName name="TP_c2" localSheetId="3">#REF!</definedName>
    <definedName name="TP_c2">[1]TP_link!$D:$D</definedName>
    <definedName name="TP_C3" localSheetId="2">[6]TP_link!$E:$E</definedName>
    <definedName name="TP_C3" localSheetId="3">#REF!</definedName>
    <definedName name="TP_C3">[1]TP_link!$E:$E</definedName>
    <definedName name="TP_C4" localSheetId="2">[6]TP_link!$F:$F</definedName>
    <definedName name="TP_C4" localSheetId="3">#REF!</definedName>
    <definedName name="TP_C4">[1]TP_link!$F:$F</definedName>
    <definedName name="TP_CG" localSheetId="2">[6]TP_link!$AK:$AK</definedName>
    <definedName name="TP_CG" localSheetId="3">#REF!</definedName>
    <definedName name="TP_CG">[1]TP_link!$AK:$AK</definedName>
    <definedName name="TP_CRO" localSheetId="2">[6]TP_link!$AG:$AG</definedName>
    <definedName name="TP_CRO" localSheetId="3">#REF!</definedName>
    <definedName name="TP_CRO">[1]TP_link!$AG:$AG</definedName>
    <definedName name="TP_FS" localSheetId="2">[6]TP_link!$AI:$AI</definedName>
    <definedName name="TP_FS" localSheetId="3">#REF!</definedName>
    <definedName name="TP_FS">[1]TP_link!$AI:$AI</definedName>
    <definedName name="TP_FSO" localSheetId="2">[6]TP_link!$AH:$AH</definedName>
    <definedName name="TP_FSO" localSheetId="3">#REF!</definedName>
    <definedName name="TP_FSO">[1]TP_link!$AH:$AH</definedName>
    <definedName name="TP_LIB" localSheetId="2">[6]TP_link!$B:$B</definedName>
    <definedName name="TP_LIB" localSheetId="3">#REF!</definedName>
    <definedName name="TP_LIB">[1]TP_link!$B:$B</definedName>
    <definedName name="TP_MA" localSheetId="2">[6]TP_link!$AL:$AL</definedName>
    <definedName name="TP_MA" localSheetId="3">#REF!</definedName>
    <definedName name="TP_MA">[1]TP_link!$AL:$AL</definedName>
    <definedName name="Trier_PC">[27]!Trier_PC</definedName>
    <definedName name="Type_de_BV" localSheetId="11">#REF!</definedName>
    <definedName name="Type_de_BV">#REF!</definedName>
    <definedName name="Type_mot." localSheetId="11">#REF!</definedName>
    <definedName name="Type_mot.">#REF!</definedName>
    <definedName name="Type_Peint" localSheetId="9">[33]Type_Peinture!$A$1:$B$65536</definedName>
    <definedName name="Type_Peint">[26]Type_Peinture!$A$1:$B$65536</definedName>
    <definedName name="u" localSheetId="8">'Clio Societe'!u</definedName>
    <definedName name="u" localSheetId="9">Kangoo!u</definedName>
    <definedName name="u" localSheetId="10">'Kangoo Express E6'!u</definedName>
    <definedName name="u" localSheetId="11">'Trafic Passenger'!u</definedName>
    <definedName name="u">[0]!u</definedName>
    <definedName name="usine1" localSheetId="11">#REF!</definedName>
    <definedName name="usine1">#REF!</definedName>
    <definedName name="usine2" localSheetId="11">#REF!</definedName>
    <definedName name="usine2">#REF!</definedName>
    <definedName name="usine3" localSheetId="11">#REF!</definedName>
    <definedName name="usine3">#REF!</definedName>
    <definedName name="Usines" localSheetId="11">#REF!</definedName>
    <definedName name="Usines">#REF!</definedName>
    <definedName name="V_BO" localSheetId="0">Captur!#REF!</definedName>
    <definedName name="V_BO" localSheetId="3">[7]V_link!$L:$L</definedName>
    <definedName name="V_BO" localSheetId="6">Espace!#REF!</definedName>
    <definedName name="V_BO" localSheetId="4">Kadjar!#REF!</definedName>
    <definedName name="V_BO">[6]V_link!$L:$L</definedName>
    <definedName name="V_BO_AD">[12]V_link_AD!$K:$K</definedName>
    <definedName name="V_BO_F" localSheetId="6">Espace!#REF!</definedName>
    <definedName name="V_BO_F" localSheetId="4">Kadjar!#REF!</definedName>
    <definedName name="V_BO_F">Captur!#REF!</definedName>
    <definedName name="V_CG" localSheetId="0">Captur!#REF!</definedName>
    <definedName name="V_CG" localSheetId="3">[7]V_link!$M:$M</definedName>
    <definedName name="V_CG" localSheetId="6">Espace!#REF!</definedName>
    <definedName name="V_CG" localSheetId="4">Kadjar!#REF!</definedName>
    <definedName name="V_CG">[6]V_link!$M:$M</definedName>
    <definedName name="V_CG_AD">[12]V_link_AD!$L:$L</definedName>
    <definedName name="V_CG_F" localSheetId="6">Espace!#REF!</definedName>
    <definedName name="V_CG_F" localSheetId="4">Kadjar!#REF!</definedName>
    <definedName name="V_CG_F">Captur!#REF!</definedName>
    <definedName name="V_CO" localSheetId="0">Captur!#REF!</definedName>
    <definedName name="V_CO" localSheetId="2">[6]V_link!$G$1:$G$65536</definedName>
    <definedName name="V_CO" localSheetId="3">[7]V_link!$G$1:$G$65536</definedName>
    <definedName name="V_CO" localSheetId="8">[28]V_link!$G:$G</definedName>
    <definedName name="V_CO" localSheetId="6">Espace!#REF!</definedName>
    <definedName name="V_CO" localSheetId="4">Kadjar!#REF!</definedName>
    <definedName name="V_CO" localSheetId="9">[32]V_link!$G:$G</definedName>
    <definedName name="V_CO" localSheetId="10">[35]V_link!$G:$G</definedName>
    <definedName name="V_CO" localSheetId="7">[19]V_link!$G:$G</definedName>
    <definedName name="V_CO" localSheetId="11">[36]V_link!$G:$G</definedName>
    <definedName name="V_CO">[1]V_link!$G$1:$G$65536</definedName>
    <definedName name="V_CO_AD">[12]V_link_AD!$I:$I</definedName>
    <definedName name="V_CO_FS">[12]V_link_FS!$O:$O</definedName>
    <definedName name="V_CO_HR">[12]V_link_HR!$M:$M</definedName>
    <definedName name="V_COD" localSheetId="0">Captur!#REF!</definedName>
    <definedName name="V_COD" localSheetId="2">[6]V_link!$E$1:$E$65536</definedName>
    <definedName name="V_COD" localSheetId="3">[7]V_link!$E$1:$E$65536</definedName>
    <definedName name="V_COD" localSheetId="8">[28]V_link!$E:$E</definedName>
    <definedName name="V_COD" localSheetId="6">Espace!#REF!</definedName>
    <definedName name="V_COD" localSheetId="4">Kadjar!#REF!</definedName>
    <definedName name="V_COD" localSheetId="10">[35]V_link!$E:$E</definedName>
    <definedName name="V_COD" localSheetId="7">[19]V_link!$E:$E</definedName>
    <definedName name="V_COD" localSheetId="11">[36]V_link!$E:$E</definedName>
    <definedName name="V_COD">[1]V_link!$E$1:$E$65536</definedName>
    <definedName name="V_COD_2" localSheetId="2">#REF!</definedName>
    <definedName name="V_COD_2" localSheetId="3">#REF!</definedName>
    <definedName name="V_COD_2">#REF!</definedName>
    <definedName name="V_COD_AD">[12]V_link_AD!$G:$G</definedName>
    <definedName name="V_COD_FS_BI">[12]V_link_FS!$K:$K</definedName>
    <definedName name="V_COD_FS_BK">[12]V_link_FS!$L:$L</definedName>
    <definedName name="V_COD_FS_CP">[12]V_link_FS!$M:$M</definedName>
    <definedName name="V_COD_HR">[12]V_link_HR!$K:$K</definedName>
    <definedName name="V_CRO" localSheetId="2">[6]V_link!$I$1:$I$65536</definedName>
    <definedName name="V_CRO" localSheetId="3">[7]V_link!$I$1:$I$65536</definedName>
    <definedName name="V_CRO" localSheetId="8">[28]V_link!$I:$I</definedName>
    <definedName name="V_CRO" localSheetId="9">[32]V_link!$I:$I</definedName>
    <definedName name="V_CRO" localSheetId="10">[35]V_link!$I:$I</definedName>
    <definedName name="V_CRO" localSheetId="7">[19]V_link!$I:$I</definedName>
    <definedName name="V_CRO" localSheetId="11">[36]V_link!$I:$I</definedName>
    <definedName name="V_CRO">[1]V_link!$I$1:$I$65536</definedName>
    <definedName name="V_CRO_HR" localSheetId="8">[30]V_link_HR!$I$1:$I$65536</definedName>
    <definedName name="V_CRO_HR" localSheetId="10">[31]V_link_HR!#REF!</definedName>
    <definedName name="V_CRO_HR">[12]V_link_HR!$O:$O</definedName>
    <definedName name="V_DOL" localSheetId="10">[35]V_link!$D:$D</definedName>
    <definedName name="V_DOL">[34]V_link!$D:$D</definedName>
    <definedName name="V_EU_FS">[12]V_link_FS!$J:$J</definedName>
    <definedName name="V_FS" localSheetId="3">[7]V_link!$K:$K</definedName>
    <definedName name="V_FS" localSheetId="9">[32]V_link!$K:$K</definedName>
    <definedName name="V_FS">[6]V_link!$K:$K</definedName>
    <definedName name="V_FS_FS">[12]V_link_FS!$R:$R</definedName>
    <definedName name="V_FS_HT" localSheetId="6">Espace!#REF!</definedName>
    <definedName name="V_FS_HT" localSheetId="4">Kadjar!#REF!</definedName>
    <definedName name="V_FS_HT">Captur!#REF!</definedName>
    <definedName name="V_FS_HTC" localSheetId="6">Espace!#REF!</definedName>
    <definedName name="V_FS_HTC" localSheetId="4">Kadjar!#REF!</definedName>
    <definedName name="V_FS_HTC">Captur!#REF!</definedName>
    <definedName name="V_FS_PHTSTE" localSheetId="0">Captur!#REF!</definedName>
    <definedName name="V_FS_PHTSTE" localSheetId="6">Espace!#REF!</definedName>
    <definedName name="V_FS_PHTSTE" localSheetId="4">Kadjar!#REF!</definedName>
    <definedName name="V_FS_PVCEUR" localSheetId="0">Captur!#REF!</definedName>
    <definedName name="V_FS_PVCEUR" localSheetId="6">Espace!#REF!</definedName>
    <definedName name="V_FS_PVCEUR" localSheetId="4">Kadjar!#REF!</definedName>
    <definedName name="V_FS_TRA">[12]V_link_FS!$S:$S</definedName>
    <definedName name="V_FS_TRPTCE" localSheetId="0">Captur!#REF!</definedName>
    <definedName name="V_FS_TRPTCE" localSheetId="6">Espace!#REF!</definedName>
    <definedName name="V_FS_TRPTCE" localSheetId="4">Kadjar!#REF!</definedName>
    <definedName name="V_FS_TTC" localSheetId="6">Espace!#REF!</definedName>
    <definedName name="V_FS_TTC" localSheetId="4">Kadjar!#REF!</definedName>
    <definedName name="V_FS_TTC">Captur!#REF!</definedName>
    <definedName name="V_FSO" localSheetId="3">[7]V_link!$J:$J</definedName>
    <definedName name="V_FSO" localSheetId="9">[32]V_link!$J:$J</definedName>
    <definedName name="V_FSO">[6]V_link!$J:$J</definedName>
    <definedName name="V_FSO_FS">[12]V_link_FS!$Q:$Q</definedName>
    <definedName name="V_HR" localSheetId="0">Captur!#REF!</definedName>
    <definedName name="V_HR" localSheetId="6">Espace!#REF!</definedName>
    <definedName name="V_HR" localSheetId="4">Kadjar!#REF!</definedName>
    <definedName name="V_HR_F" localSheetId="6">Espace!#REF!</definedName>
    <definedName name="V_HR_F" localSheetId="4">Kadjar!#REF!</definedName>
    <definedName name="V_HR_F">Captur!#REF!</definedName>
    <definedName name="V_HR_TTC" localSheetId="6">Espace!#REF!</definedName>
    <definedName name="V_HR_TTC" localSheetId="4">Kadjar!#REF!</definedName>
    <definedName name="V_HR_TTC">Captur!#REF!</definedName>
    <definedName name="V_HR_TTC_F" localSheetId="6">Espace!#REF!</definedName>
    <definedName name="V_HR_TTC_F" localSheetId="4">Kadjar!#REF!</definedName>
    <definedName name="V_HR_TTC_F">Captur!#REF!</definedName>
    <definedName name="V_KW" localSheetId="0">Captur!#REF!</definedName>
    <definedName name="V_KW" localSheetId="2">[6]V_link!$F$1:$F$65536</definedName>
    <definedName name="V_KW" localSheetId="3">[7]V_link!$F$1:$F$65536</definedName>
    <definedName name="V_KW" localSheetId="8">[28]V_link!$F:$F</definedName>
    <definedName name="V_KW" localSheetId="6">Espace!#REF!</definedName>
    <definedName name="V_KW" localSheetId="4">Kadjar!#REF!</definedName>
    <definedName name="V_KW" localSheetId="9">[32]V_link!$F:$F</definedName>
    <definedName name="V_KW" localSheetId="10">[35]V_link!$F:$F</definedName>
    <definedName name="V_KW" localSheetId="7">[19]V_link!$F:$F</definedName>
    <definedName name="V_KW" localSheetId="11">[36]V_link!$F:$F</definedName>
    <definedName name="V_KW">[1]V_link!$F$1:$F$65536</definedName>
    <definedName name="V_KW_AD">[12]V_link_AD!$H:$H</definedName>
    <definedName name="V_KW_FS">[12]V_link_FS!$N:$N</definedName>
    <definedName name="V_KW_HR">[12]V_link_HR!$L:$L</definedName>
    <definedName name="V_LIB" localSheetId="0">Captur!#REF!</definedName>
    <definedName name="V_LIB" localSheetId="2">[6]V_link!$C$1:$C$65536</definedName>
    <definedName name="V_LIB" localSheetId="3">[7]V_link!$C$1:$C$65536</definedName>
    <definedName name="V_LIB" localSheetId="8">[28]V_link!$C:$C</definedName>
    <definedName name="V_LIB" localSheetId="6">Espace!#REF!</definedName>
    <definedName name="V_LIB" localSheetId="4">Kadjar!#REF!</definedName>
    <definedName name="V_LIB" localSheetId="9">[32]V_link!$C:$C</definedName>
    <definedName name="V_LIB" localSheetId="10">[35]V_link!$C:$C</definedName>
    <definedName name="V_LIB" localSheetId="7">[19]V_link!$C:$C</definedName>
    <definedName name="V_LIB" localSheetId="5">[13]V_link!$C$1:$C$65536</definedName>
    <definedName name="V_LIB" localSheetId="11">[36]V_link!$C:$C</definedName>
    <definedName name="V_LIB">[1]V_link!$C$1:$C$65536</definedName>
    <definedName name="V_LIB_AD">[12]V_link_AD!$E:$E</definedName>
    <definedName name="V_LIB_FS">[12]V_link_FS!$I:$I</definedName>
    <definedName name="V_LIB_HR" localSheetId="8">[31]V_link_HR!#REF!</definedName>
    <definedName name="V_LIB_HR" localSheetId="10">[31]V_link_HR!#REF!</definedName>
    <definedName name="V_LIB_HR">[12]V_link_HR!$I:$I</definedName>
    <definedName name="V_MA" localSheetId="0">Captur!#REF!</definedName>
    <definedName name="V_MA" localSheetId="3">[7]V_link!$N:$N</definedName>
    <definedName name="V_MA" localSheetId="6">Espace!#REF!</definedName>
    <definedName name="V_MA" localSheetId="4">Kadjar!#REF!</definedName>
    <definedName name="V_MA">[6]V_link!$N:$N</definedName>
    <definedName name="V_MA_AD">[12]V_link_AD!$M:$M</definedName>
    <definedName name="V_MA_F" localSheetId="6">Espace!#REF!</definedName>
    <definedName name="V_MA_F" localSheetId="4">Kadjar!#REF!</definedName>
    <definedName name="V_MA_F">Captur!#REF!</definedName>
    <definedName name="V_NO" localSheetId="8">#REF!</definedName>
    <definedName name="V_NO" localSheetId="9">#REF!</definedName>
    <definedName name="V_NO" localSheetId="10">#REF!</definedName>
    <definedName name="V_NO" localSheetId="11">#REF!</definedName>
    <definedName name="V_NO">#REF!</definedName>
    <definedName name="V_PO" localSheetId="2">[6]V_link!$H$1:$H$65536</definedName>
    <definedName name="V_PO" localSheetId="3">[7]V_link!$H$1:$H$65536</definedName>
    <definedName name="V_PO" localSheetId="8">[28]V_link!$H:$H</definedName>
    <definedName name="V_PO" localSheetId="9">[32]V_link!$H:$H</definedName>
    <definedName name="V_PO" localSheetId="10">[35]V_link!$H:$H</definedName>
    <definedName name="V_PO" localSheetId="7">[19]V_link!$H:$H</definedName>
    <definedName name="V_PO" localSheetId="11">[36]V_link!$H:$H</definedName>
    <definedName name="V_PO">[1]V_link!$H$1:$H$65536</definedName>
    <definedName name="V_PO_AD">[12]V_link_AD!$J:$J</definedName>
    <definedName name="V_PO_FS">[12]V_link_FS!$P:$P</definedName>
    <definedName name="V_PO_HR">[12]V_link_HR!$N:$N</definedName>
    <definedName name="V_POP">[1]V_link!$W$1:$W$65536</definedName>
    <definedName name="V_POP_HR">[30]V_link_HR!$Q$1:$Q$65536</definedName>
    <definedName name="V_SL">#REF!</definedName>
    <definedName name="V_SL_MPC">#REF!</definedName>
    <definedName name="V_TP" localSheetId="8">#REF!</definedName>
    <definedName name="V_TP" localSheetId="9">#REF!</definedName>
    <definedName name="V_TP" localSheetId="10">#REF!</definedName>
    <definedName name="V_TP" localSheetId="11">#REF!</definedName>
    <definedName name="V_TP">#REF!</definedName>
    <definedName name="V_TRAN" localSheetId="3">[7]V_link!$O:$O</definedName>
    <definedName name="V_TRAN">[6]V_link!$O:$O</definedName>
    <definedName name="V_TRO" localSheetId="0">Captur!#REF!</definedName>
    <definedName name="V_TRO" localSheetId="2">[6]V_link!$U$1:$U$65536</definedName>
    <definedName name="V_TRO" localSheetId="3">[7]V_link!$U$1:$U$65536</definedName>
    <definedName name="V_TRO" localSheetId="6">Espace!#REF!</definedName>
    <definedName name="V_TRO" localSheetId="4">Kadjar!#REF!</definedName>
    <definedName name="V_TRO" localSheetId="9">[32]V_link!$U:$U</definedName>
    <definedName name="V_TRO" localSheetId="7">[19]V_link!$V:$V</definedName>
    <definedName name="V_TRO" localSheetId="11">[36]V_link!$V:$V</definedName>
    <definedName name="V_TRO">[1]V_link!$V$1:$V$65536</definedName>
    <definedName name="V_TRO_F" localSheetId="6">Espace!#REF!</definedName>
    <definedName name="V_TRO_F" localSheetId="4">Kadjar!#REF!</definedName>
    <definedName name="V_TRO_F">Captur!#REF!</definedName>
    <definedName name="v_tro_hr" localSheetId="8">[30]V_link_HR!$P$1:$P$65536</definedName>
    <definedName name="V_TRO_HR">[12]V_link_HR!$V:$V</definedName>
    <definedName name="V10006ème" localSheetId="11">#REF!</definedName>
    <definedName name="V10006ème">#REF!</definedName>
    <definedName name="VER_ADX" localSheetId="6">Espace!#REF!</definedName>
    <definedName name="VER_ADX" localSheetId="4">Kadjar!#REF!</definedName>
    <definedName name="VER_ADX">Captur!#REF!</definedName>
    <definedName name="VER_COD" localSheetId="6">#REF!</definedName>
    <definedName name="VER_COD" localSheetId="4">#REF!</definedName>
    <definedName name="VER_COD">#REF!</definedName>
    <definedName name="VER_HRFS" localSheetId="6">Espace!$A:$G</definedName>
    <definedName name="VER_HRFS" localSheetId="4">Kadjar!$A:$G</definedName>
    <definedName name="VER_HRFS">Captur!$A:$G</definedName>
    <definedName name="VER_LINK" localSheetId="6">Espace!#REF!</definedName>
    <definedName name="VER_LINK" localSheetId="4">Kadjar!#REF!</definedName>
    <definedName name="VER_LINK">Captur!#REF!</definedName>
    <definedName name="VER_SLO" localSheetId="6">#REF!</definedName>
    <definedName name="VER_SLO" localSheetId="4">#REF!</definedName>
    <definedName name="VER_SLO">#REF!</definedName>
    <definedName name="VER_Stran1" localSheetId="6">#REF!</definedName>
    <definedName name="VER_Stran1" localSheetId="4">#REF!</definedName>
    <definedName name="VER_Stran1">#REF!</definedName>
    <definedName name="VERV" localSheetId="6">Espace!#REF!</definedName>
    <definedName name="VERV" localSheetId="4">Kadjar!#REF!</definedName>
    <definedName name="VERV">Captur!#REF!</definedName>
    <definedName name="Vmax" localSheetId="11">#REF!</definedName>
    <definedName name="Vmax">#REF!</definedName>
    <definedName name="VP_ADX" localSheetId="6">Espace!#REF!</definedName>
    <definedName name="VP_ADX" localSheetId="4">Kadjar!#REF!</definedName>
    <definedName name="VP_ADX">Captur!#REF!</definedName>
    <definedName name="VP_HRFS" localSheetId="6">Espace!$A$1:$G$54</definedName>
    <definedName name="VP_HRFS" localSheetId="4">Kadjar!$A$1:$G$46</definedName>
    <definedName name="VP_HRFS">Captur!$A$1:$G$53</definedName>
    <definedName name="VRSTICA" localSheetId="6">[14]OPT!#REF!</definedName>
    <definedName name="VRSTICA" localSheetId="4">[10]OPT!#REF!</definedName>
    <definedName name="VRSTICA">#REF!</definedName>
    <definedName name="zfzrf" localSheetId="11">#REF!</definedName>
    <definedName name="zfzrf">#REF!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5" i="26" l="1"/>
  <c r="I20" i="26"/>
  <c r="G20" i="26"/>
  <c r="F20" i="26"/>
  <c r="E20" i="26"/>
  <c r="D20" i="26"/>
  <c r="B20" i="26"/>
  <c r="I19" i="26"/>
  <c r="G19" i="26"/>
  <c r="F19" i="26"/>
  <c r="E19" i="26"/>
  <c r="D19" i="26"/>
  <c r="B19" i="26"/>
  <c r="I17" i="26"/>
  <c r="G17" i="26"/>
  <c r="F17" i="26"/>
  <c r="E17" i="26"/>
  <c r="D17" i="26"/>
  <c r="B17" i="26"/>
  <c r="I16" i="26"/>
  <c r="G16" i="26"/>
  <c r="F16" i="26"/>
  <c r="E16" i="26"/>
  <c r="D16" i="26"/>
  <c r="B16" i="26"/>
  <c r="B15" i="26"/>
  <c r="I12" i="26"/>
  <c r="G12" i="26"/>
  <c r="F12" i="26"/>
  <c r="E12" i="26"/>
  <c r="D12" i="26"/>
  <c r="B12" i="26"/>
  <c r="I11" i="26"/>
  <c r="G11" i="26"/>
  <c r="F11" i="26"/>
  <c r="E11" i="26"/>
  <c r="D11" i="26"/>
  <c r="B11" i="26"/>
  <c r="I9" i="26"/>
  <c r="G9" i="26"/>
  <c r="F9" i="26"/>
  <c r="E9" i="26"/>
  <c r="D9" i="26"/>
  <c r="B9" i="26"/>
  <c r="I8" i="26"/>
  <c r="G8" i="26"/>
  <c r="F8" i="26"/>
  <c r="E8" i="26"/>
  <c r="D8" i="26"/>
  <c r="B8" i="26"/>
  <c r="I7" i="26"/>
  <c r="G7" i="26"/>
  <c r="F7" i="26"/>
  <c r="E7" i="26"/>
  <c r="D7" i="26"/>
  <c r="B7" i="26"/>
  <c r="B6" i="26"/>
  <c r="B5" i="26"/>
  <c r="B4" i="26"/>
  <c r="I29" i="25" l="1"/>
  <c r="J26" i="25"/>
  <c r="I26" i="25"/>
  <c r="G26" i="25"/>
  <c r="F26" i="25"/>
  <c r="E26" i="25"/>
  <c r="D26" i="25"/>
  <c r="J25" i="25"/>
  <c r="I25" i="25" s="1"/>
  <c r="G25" i="25"/>
  <c r="F25" i="25"/>
  <c r="E25" i="25"/>
  <c r="D25" i="25"/>
  <c r="B24" i="25"/>
  <c r="C23" i="25"/>
  <c r="B23" i="25"/>
  <c r="J21" i="25"/>
  <c r="I21" i="25"/>
  <c r="G21" i="25"/>
  <c r="F21" i="25"/>
  <c r="E21" i="25"/>
  <c r="D21" i="25"/>
  <c r="B21" i="25"/>
  <c r="J20" i="25"/>
  <c r="I20" i="25" s="1"/>
  <c r="G20" i="25"/>
  <c r="F20" i="25"/>
  <c r="E20" i="25"/>
  <c r="D20" i="25"/>
  <c r="B20" i="25"/>
  <c r="B19" i="25"/>
  <c r="C18" i="25"/>
  <c r="B18" i="25"/>
  <c r="J16" i="25"/>
  <c r="I16" i="25"/>
  <c r="G16" i="25"/>
  <c r="F16" i="25"/>
  <c r="E16" i="25"/>
  <c r="D16" i="25"/>
  <c r="B16" i="25"/>
  <c r="J15" i="25"/>
  <c r="I15" i="25" s="1"/>
  <c r="G15" i="25"/>
  <c r="F15" i="25"/>
  <c r="E15" i="25"/>
  <c r="D15" i="25"/>
  <c r="B15" i="25"/>
  <c r="J14" i="25"/>
  <c r="I14" i="25" s="1"/>
  <c r="G14" i="25"/>
  <c r="F14" i="25"/>
  <c r="E14" i="25"/>
  <c r="D14" i="25"/>
  <c r="B14" i="25"/>
  <c r="B13" i="25"/>
  <c r="J12" i="25"/>
  <c r="I12" i="25" s="1"/>
  <c r="G12" i="25"/>
  <c r="F12" i="25"/>
  <c r="E12" i="25"/>
  <c r="D12" i="25"/>
  <c r="B12" i="25"/>
  <c r="B11" i="25"/>
  <c r="C10" i="25"/>
  <c r="B10" i="25"/>
  <c r="J8" i="25"/>
  <c r="I8" i="25"/>
  <c r="G8" i="25"/>
  <c r="F8" i="25"/>
  <c r="E8" i="25"/>
  <c r="D8" i="25"/>
  <c r="B8" i="25"/>
  <c r="C6" i="25"/>
  <c r="B6" i="25"/>
  <c r="B5" i="25"/>
  <c r="B3" i="25"/>
  <c r="J27" i="23" l="1"/>
  <c r="J21" i="23"/>
  <c r="I21" i="23"/>
  <c r="G21" i="23"/>
  <c r="F21" i="23"/>
  <c r="E21" i="23"/>
  <c r="D21" i="23"/>
  <c r="B21" i="23"/>
  <c r="I20" i="23"/>
  <c r="G20" i="23"/>
  <c r="F20" i="23"/>
  <c r="E20" i="23"/>
  <c r="D20" i="23"/>
  <c r="B20" i="23"/>
  <c r="I19" i="23"/>
  <c r="G19" i="23"/>
  <c r="F19" i="23"/>
  <c r="E19" i="23"/>
  <c r="D19" i="23"/>
  <c r="B19" i="23"/>
  <c r="I18" i="23"/>
  <c r="G18" i="23"/>
  <c r="F18" i="23"/>
  <c r="E18" i="23"/>
  <c r="D18" i="23"/>
  <c r="B18" i="23"/>
  <c r="I17" i="23"/>
  <c r="G17" i="23"/>
  <c r="F17" i="23"/>
  <c r="E17" i="23"/>
  <c r="D17" i="23"/>
  <c r="B17" i="23"/>
  <c r="I16" i="23"/>
  <c r="G16" i="23"/>
  <c r="F16" i="23"/>
  <c r="E16" i="23"/>
  <c r="D16" i="23"/>
  <c r="B16" i="23"/>
  <c r="I15" i="23"/>
  <c r="G15" i="23"/>
  <c r="F15" i="23"/>
  <c r="E15" i="23"/>
  <c r="D15" i="23"/>
  <c r="B15" i="23"/>
  <c r="I14" i="23"/>
  <c r="G14" i="23"/>
  <c r="F14" i="23"/>
  <c r="E14" i="23"/>
  <c r="D14" i="23"/>
  <c r="B14" i="23"/>
  <c r="I13" i="23"/>
  <c r="G13" i="23"/>
  <c r="F13" i="23"/>
  <c r="E13" i="23"/>
  <c r="D13" i="23"/>
  <c r="B13" i="23"/>
  <c r="I12" i="23"/>
  <c r="G12" i="23"/>
  <c r="F12" i="23"/>
  <c r="E12" i="23"/>
  <c r="D12" i="23"/>
  <c r="B12" i="23"/>
  <c r="B11" i="23"/>
  <c r="I9" i="23"/>
  <c r="G9" i="23"/>
  <c r="F9" i="23"/>
  <c r="E9" i="23"/>
  <c r="D9" i="23"/>
  <c r="B9" i="23"/>
  <c r="I8" i="23"/>
  <c r="G8" i="23"/>
  <c r="F8" i="23"/>
  <c r="E8" i="23"/>
  <c r="D8" i="23"/>
  <c r="B8" i="23"/>
  <c r="I7" i="23"/>
  <c r="G7" i="23"/>
  <c r="F7" i="23"/>
  <c r="E7" i="23"/>
  <c r="D7" i="23"/>
  <c r="B7" i="23"/>
  <c r="B6" i="23"/>
  <c r="B5" i="23"/>
  <c r="B4" i="23"/>
  <c r="B3" i="23"/>
  <c r="K21" i="23" l="1"/>
  <c r="H19" i="22"/>
  <c r="I14" i="22"/>
  <c r="H14" i="22" s="1"/>
  <c r="G14" i="22"/>
  <c r="F14" i="22"/>
  <c r="E14" i="22"/>
  <c r="D14" i="22"/>
  <c r="B14" i="22"/>
  <c r="B13" i="22"/>
  <c r="I10" i="22"/>
  <c r="H10" i="22" s="1"/>
  <c r="G10" i="22"/>
  <c r="F10" i="22"/>
  <c r="E10" i="22"/>
  <c r="D10" i="22"/>
  <c r="B10" i="22"/>
  <c r="I9" i="22"/>
  <c r="H9" i="22" s="1"/>
  <c r="G9" i="22"/>
  <c r="F9" i="22"/>
  <c r="E9" i="22"/>
  <c r="D9" i="22"/>
  <c r="B9" i="22"/>
  <c r="I8" i="22"/>
  <c r="H8" i="22" s="1"/>
  <c r="G8" i="22"/>
  <c r="F8" i="22"/>
  <c r="E8" i="22"/>
  <c r="D8" i="22"/>
  <c r="B8" i="22"/>
  <c r="B5" i="22"/>
  <c r="B4" i="22"/>
  <c r="B3" i="22"/>
  <c r="J24" i="21" l="1"/>
  <c r="I18" i="21"/>
  <c r="G18" i="21"/>
  <c r="F18" i="21"/>
  <c r="E18" i="21"/>
  <c r="D18" i="21"/>
  <c r="B18" i="21"/>
  <c r="I17" i="21"/>
  <c r="G17" i="21"/>
  <c r="F17" i="21"/>
  <c r="E17" i="21"/>
  <c r="D17" i="21"/>
  <c r="B17" i="21"/>
  <c r="B16" i="21"/>
  <c r="B15" i="21"/>
  <c r="J14" i="21"/>
  <c r="K14" i="21" s="1"/>
  <c r="I12" i="21"/>
  <c r="G12" i="21"/>
  <c r="F12" i="21"/>
  <c r="E12" i="21"/>
  <c r="D12" i="21"/>
  <c r="B12" i="21"/>
  <c r="I11" i="21"/>
  <c r="G11" i="21"/>
  <c r="F11" i="21"/>
  <c r="E11" i="21"/>
  <c r="D11" i="21"/>
  <c r="B11" i="21"/>
  <c r="B10" i="21"/>
  <c r="I9" i="21"/>
  <c r="G9" i="21"/>
  <c r="F9" i="21"/>
  <c r="E9" i="21"/>
  <c r="D9" i="21"/>
  <c r="B9" i="21"/>
  <c r="I8" i="21"/>
  <c r="G8" i="21"/>
  <c r="F8" i="21"/>
  <c r="E8" i="21"/>
  <c r="D8" i="21"/>
  <c r="B8" i="21"/>
  <c r="B7" i="21"/>
  <c r="B6" i="21"/>
  <c r="B5" i="21"/>
  <c r="K4" i="21"/>
  <c r="B4" i="21"/>
  <c r="J56" i="9" l="1"/>
  <c r="J55" i="9"/>
  <c r="J54" i="9"/>
  <c r="K51" i="9"/>
  <c r="J51" i="9" s="1"/>
  <c r="B51" i="9"/>
  <c r="B50" i="9"/>
  <c r="Q48" i="9"/>
  <c r="I48" i="9"/>
  <c r="H48" i="9"/>
  <c r="G48" i="9"/>
  <c r="F48" i="9"/>
  <c r="E48" i="9"/>
  <c r="B48" i="9"/>
  <c r="Q47" i="9"/>
  <c r="I47" i="9"/>
  <c r="H47" i="9"/>
  <c r="G47" i="9"/>
  <c r="F47" i="9"/>
  <c r="E47" i="9"/>
  <c r="B47" i="9"/>
  <c r="Q46" i="9"/>
  <c r="I46" i="9"/>
  <c r="H46" i="9"/>
  <c r="G46" i="9"/>
  <c r="F46" i="9"/>
  <c r="E46" i="9"/>
  <c r="B46" i="9"/>
  <c r="Q45" i="9"/>
  <c r="I45" i="9"/>
  <c r="H45" i="9"/>
  <c r="G45" i="9"/>
  <c r="F45" i="9"/>
  <c r="E45" i="9"/>
  <c r="B45" i="9"/>
  <c r="Q44" i="9"/>
  <c r="I44" i="9"/>
  <c r="H44" i="9"/>
  <c r="G44" i="9"/>
  <c r="F44" i="9"/>
  <c r="E44" i="9"/>
  <c r="B44" i="9"/>
  <c r="Q43" i="9"/>
  <c r="I43" i="9"/>
  <c r="H43" i="9"/>
  <c r="G43" i="9"/>
  <c r="F43" i="9"/>
  <c r="E43" i="9"/>
  <c r="B43" i="9"/>
  <c r="I42" i="9"/>
  <c r="Q42" i="9" s="1"/>
  <c r="H42" i="9"/>
  <c r="G42" i="9"/>
  <c r="F42" i="9"/>
  <c r="E42" i="9"/>
  <c r="B42" i="9"/>
  <c r="Q41" i="9"/>
  <c r="B41" i="9"/>
  <c r="Q40" i="9"/>
  <c r="I40" i="9"/>
  <c r="H40" i="9"/>
  <c r="G40" i="9"/>
  <c r="F40" i="9"/>
  <c r="E40" i="9"/>
  <c r="B40" i="9"/>
  <c r="I39" i="9"/>
  <c r="Q39" i="9" s="1"/>
  <c r="H39" i="9"/>
  <c r="G39" i="9"/>
  <c r="F39" i="9"/>
  <c r="E39" i="9"/>
  <c r="B39" i="9"/>
  <c r="Q38" i="9"/>
  <c r="I38" i="9"/>
  <c r="H38" i="9"/>
  <c r="G38" i="9"/>
  <c r="F38" i="9"/>
  <c r="E38" i="9"/>
  <c r="B38" i="9"/>
  <c r="Q37" i="9"/>
  <c r="I37" i="9"/>
  <c r="H37" i="9"/>
  <c r="G37" i="9"/>
  <c r="F37" i="9"/>
  <c r="E37" i="9"/>
  <c r="B37" i="9"/>
  <c r="Q36" i="9"/>
  <c r="B36" i="9"/>
  <c r="Q35" i="9"/>
  <c r="B35" i="9"/>
  <c r="Q34" i="9"/>
  <c r="Q33" i="9"/>
  <c r="I33" i="9"/>
  <c r="H33" i="9"/>
  <c r="G33" i="9"/>
  <c r="F33" i="9"/>
  <c r="E33" i="9"/>
  <c r="B33" i="9"/>
  <c r="Q32" i="9"/>
  <c r="I32" i="9"/>
  <c r="H32" i="9"/>
  <c r="G32" i="9"/>
  <c r="F32" i="9"/>
  <c r="E32" i="9"/>
  <c r="B32" i="9"/>
  <c r="Q31" i="9"/>
  <c r="I31" i="9"/>
  <c r="H31" i="9"/>
  <c r="G31" i="9"/>
  <c r="F31" i="9"/>
  <c r="E31" i="9"/>
  <c r="B31" i="9"/>
  <c r="I30" i="9"/>
  <c r="H30" i="9"/>
  <c r="G30" i="9"/>
  <c r="F30" i="9"/>
  <c r="E30" i="9"/>
  <c r="B30" i="9"/>
  <c r="Q29" i="9"/>
  <c r="I29" i="9"/>
  <c r="H29" i="9"/>
  <c r="G29" i="9"/>
  <c r="F29" i="9"/>
  <c r="E29" i="9"/>
  <c r="B29" i="9"/>
  <c r="Q28" i="9"/>
  <c r="I28" i="9"/>
  <c r="H28" i="9"/>
  <c r="G28" i="9"/>
  <c r="F28" i="9"/>
  <c r="E28" i="9"/>
  <c r="B28" i="9"/>
  <c r="Q27" i="9"/>
  <c r="I27" i="9"/>
  <c r="H27" i="9"/>
  <c r="G27" i="9"/>
  <c r="F27" i="9"/>
  <c r="E27" i="9"/>
  <c r="B27" i="9"/>
  <c r="Q26" i="9"/>
  <c r="B26" i="9"/>
  <c r="Q25" i="9"/>
  <c r="I25" i="9"/>
  <c r="H25" i="9"/>
  <c r="G25" i="9"/>
  <c r="F25" i="9"/>
  <c r="E25" i="9"/>
  <c r="B25" i="9"/>
  <c r="Q24" i="9"/>
  <c r="I24" i="9"/>
  <c r="H24" i="9"/>
  <c r="G24" i="9"/>
  <c r="F24" i="9"/>
  <c r="E24" i="9"/>
  <c r="B24" i="9"/>
  <c r="Q23" i="9"/>
  <c r="I23" i="9"/>
  <c r="H23" i="9"/>
  <c r="G23" i="9"/>
  <c r="F23" i="9"/>
  <c r="E23" i="9"/>
  <c r="B23" i="9"/>
  <c r="Q22" i="9"/>
  <c r="I22" i="9"/>
  <c r="H22" i="9"/>
  <c r="G22" i="9"/>
  <c r="F22" i="9"/>
  <c r="E22" i="9"/>
  <c r="B22" i="9"/>
  <c r="Q21" i="9"/>
  <c r="B21" i="9"/>
  <c r="Q20" i="9"/>
  <c r="B20" i="9"/>
  <c r="Q19" i="9"/>
  <c r="Q18" i="9"/>
  <c r="I18" i="9"/>
  <c r="H18" i="9"/>
  <c r="G18" i="9"/>
  <c r="F18" i="9"/>
  <c r="E18" i="9"/>
  <c r="B18" i="9"/>
  <c r="Q17" i="9"/>
  <c r="I17" i="9"/>
  <c r="H17" i="9"/>
  <c r="G17" i="9"/>
  <c r="F17" i="9"/>
  <c r="E17" i="9"/>
  <c r="B17" i="9"/>
  <c r="Q16" i="9"/>
  <c r="I16" i="9"/>
  <c r="H16" i="9"/>
  <c r="G16" i="9"/>
  <c r="F16" i="9"/>
  <c r="E16" i="9"/>
  <c r="B16" i="9"/>
  <c r="I15" i="9"/>
  <c r="H15" i="9"/>
  <c r="G15" i="9"/>
  <c r="F15" i="9"/>
  <c r="E15" i="9"/>
  <c r="B15" i="9"/>
  <c r="I14" i="9"/>
  <c r="Q14" i="9" s="1"/>
  <c r="H14" i="9"/>
  <c r="G14" i="9"/>
  <c r="F14" i="9"/>
  <c r="E14" i="9"/>
  <c r="B14" i="9"/>
  <c r="Q13" i="9"/>
  <c r="I13" i="9"/>
  <c r="H13" i="9"/>
  <c r="G13" i="9"/>
  <c r="F13" i="9"/>
  <c r="E13" i="9"/>
  <c r="B13" i="9"/>
  <c r="Q12" i="9"/>
  <c r="I12" i="9"/>
  <c r="H12" i="9"/>
  <c r="G12" i="9"/>
  <c r="F12" i="9"/>
  <c r="E12" i="9"/>
  <c r="B12" i="9"/>
  <c r="Q11" i="9"/>
  <c r="B11" i="9"/>
  <c r="Q10" i="9"/>
  <c r="I10" i="9"/>
  <c r="H10" i="9"/>
  <c r="G10" i="9"/>
  <c r="F10" i="9"/>
  <c r="E10" i="9"/>
  <c r="B10" i="9"/>
  <c r="Q9" i="9"/>
  <c r="I9" i="9"/>
  <c r="H9" i="9"/>
  <c r="G9" i="9"/>
  <c r="F9" i="9"/>
  <c r="E9" i="9"/>
  <c r="B9" i="9"/>
  <c r="Q8" i="9"/>
  <c r="I8" i="9"/>
  <c r="H8" i="9"/>
  <c r="G8" i="9"/>
  <c r="F8" i="9"/>
  <c r="E8" i="9"/>
  <c r="B8" i="9"/>
  <c r="I7" i="9"/>
  <c r="Q7" i="9" s="1"/>
  <c r="H7" i="9"/>
  <c r="G7" i="9"/>
  <c r="F7" i="9"/>
  <c r="E7" i="9"/>
  <c r="B7" i="9"/>
  <c r="B6" i="9"/>
  <c r="B5" i="9"/>
  <c r="B3" i="9"/>
  <c r="L20" i="7" l="1"/>
  <c r="J20" i="7"/>
  <c r="I14" i="7"/>
  <c r="G14" i="7"/>
  <c r="F14" i="7"/>
  <c r="E14" i="7"/>
  <c r="D14" i="7"/>
  <c r="B14" i="7"/>
  <c r="B13" i="7"/>
  <c r="I10" i="7"/>
  <c r="G10" i="7"/>
  <c r="F10" i="7"/>
  <c r="D10" i="7"/>
  <c r="B10" i="7"/>
  <c r="I9" i="7"/>
  <c r="G9" i="7"/>
  <c r="F9" i="7"/>
  <c r="D9" i="7"/>
  <c r="B9" i="7"/>
  <c r="I8" i="7"/>
  <c r="G8" i="7"/>
  <c r="F8" i="7"/>
  <c r="D8" i="7"/>
  <c r="B8" i="7"/>
  <c r="B7" i="7"/>
  <c r="B6" i="7"/>
  <c r="B5" i="7"/>
  <c r="B4" i="7"/>
  <c r="L30" i="6"/>
  <c r="J30" i="6"/>
  <c r="I26" i="6"/>
  <c r="G26" i="6"/>
  <c r="F26" i="6"/>
  <c r="E26" i="6"/>
  <c r="D26" i="6"/>
  <c r="B26" i="6"/>
  <c r="I25" i="6"/>
  <c r="G25" i="6"/>
  <c r="F25" i="6"/>
  <c r="E25" i="6"/>
  <c r="D25" i="6"/>
  <c r="B25" i="6"/>
  <c r="I24" i="6"/>
  <c r="G24" i="6"/>
  <c r="F24" i="6"/>
  <c r="E24" i="6"/>
  <c r="D24" i="6"/>
  <c r="B24" i="6"/>
  <c r="B23" i="6"/>
  <c r="C22" i="6"/>
  <c r="I21" i="6"/>
  <c r="G21" i="6"/>
  <c r="F21" i="6"/>
  <c r="E21" i="6"/>
  <c r="D21" i="6"/>
  <c r="B21" i="6"/>
  <c r="I20" i="6"/>
  <c r="G20" i="6"/>
  <c r="F20" i="6"/>
  <c r="E20" i="6"/>
  <c r="D20" i="6"/>
  <c r="B20" i="6"/>
  <c r="B19" i="6"/>
  <c r="B18" i="6"/>
  <c r="I14" i="6"/>
  <c r="G14" i="6"/>
  <c r="F14" i="6"/>
  <c r="E14" i="6"/>
  <c r="D14" i="6"/>
  <c r="B14" i="6"/>
  <c r="I13" i="6"/>
  <c r="G13" i="6"/>
  <c r="F13" i="6"/>
  <c r="E13" i="6"/>
  <c r="D13" i="6"/>
  <c r="B13" i="6"/>
  <c r="I12" i="6"/>
  <c r="G12" i="6"/>
  <c r="F12" i="6"/>
  <c r="E12" i="6"/>
  <c r="D12" i="6"/>
  <c r="B12" i="6"/>
  <c r="B11" i="6"/>
  <c r="I9" i="6"/>
  <c r="G9" i="6"/>
  <c r="F9" i="6"/>
  <c r="E9" i="6"/>
  <c r="D9" i="6"/>
  <c r="B9" i="6"/>
  <c r="I8" i="6"/>
  <c r="G8" i="6"/>
  <c r="F8" i="6"/>
  <c r="E8" i="6"/>
  <c r="D8" i="6"/>
  <c r="B8" i="6"/>
  <c r="B7" i="6"/>
  <c r="B6" i="6"/>
  <c r="B5" i="6"/>
  <c r="B4" i="6"/>
  <c r="M41" i="5"/>
  <c r="K41" i="5"/>
  <c r="J38" i="5"/>
  <c r="H38" i="5"/>
  <c r="G38" i="5"/>
  <c r="F38" i="5"/>
  <c r="E38" i="5"/>
  <c r="C38" i="5"/>
  <c r="J37" i="5"/>
  <c r="H37" i="5"/>
  <c r="G37" i="5"/>
  <c r="F37" i="5"/>
  <c r="E37" i="5"/>
  <c r="C37" i="5"/>
  <c r="J36" i="5"/>
  <c r="H36" i="5"/>
  <c r="G36" i="5"/>
  <c r="F36" i="5"/>
  <c r="E36" i="5"/>
  <c r="C36" i="5"/>
  <c r="J35" i="5"/>
  <c r="H35" i="5"/>
  <c r="G35" i="5"/>
  <c r="F35" i="5"/>
  <c r="E35" i="5"/>
  <c r="C35" i="5"/>
  <c r="J34" i="5"/>
  <c r="H34" i="5"/>
  <c r="G34" i="5"/>
  <c r="F34" i="5"/>
  <c r="E34" i="5"/>
  <c r="C34" i="5"/>
  <c r="M33" i="5"/>
  <c r="J33" i="5"/>
  <c r="H33" i="5"/>
  <c r="G33" i="5"/>
  <c r="F33" i="5"/>
  <c r="E33" i="5"/>
  <c r="C33" i="5"/>
  <c r="C32" i="5"/>
  <c r="D31" i="5"/>
  <c r="J30" i="5"/>
  <c r="H30" i="5"/>
  <c r="G30" i="5"/>
  <c r="F30" i="5"/>
  <c r="E30" i="5"/>
  <c r="C30" i="5"/>
  <c r="J29" i="5"/>
  <c r="H29" i="5"/>
  <c r="G29" i="5"/>
  <c r="F29" i="5"/>
  <c r="E29" i="5"/>
  <c r="C29" i="5"/>
  <c r="J28" i="5"/>
  <c r="H28" i="5"/>
  <c r="G28" i="5"/>
  <c r="F28" i="5"/>
  <c r="E28" i="5"/>
  <c r="C28" i="5"/>
  <c r="J27" i="5"/>
  <c r="H27" i="5"/>
  <c r="G27" i="5"/>
  <c r="F27" i="5"/>
  <c r="E27" i="5"/>
  <c r="C27" i="5"/>
  <c r="J26" i="5"/>
  <c r="H26" i="5"/>
  <c r="G26" i="5"/>
  <c r="F26" i="5"/>
  <c r="E26" i="5"/>
  <c r="C26" i="5"/>
  <c r="C25" i="5"/>
  <c r="C24" i="5"/>
  <c r="N20" i="5"/>
  <c r="J20" i="5"/>
  <c r="H20" i="5"/>
  <c r="G20" i="5"/>
  <c r="F20" i="5"/>
  <c r="E20" i="5"/>
  <c r="C20" i="5"/>
  <c r="N19" i="5"/>
  <c r="J19" i="5"/>
  <c r="H19" i="5"/>
  <c r="G19" i="5"/>
  <c r="F19" i="5"/>
  <c r="E19" i="5"/>
  <c r="C19" i="5"/>
  <c r="N18" i="5"/>
  <c r="J18" i="5"/>
  <c r="H18" i="5"/>
  <c r="G18" i="5"/>
  <c r="F18" i="5"/>
  <c r="E18" i="5"/>
  <c r="C18" i="5"/>
  <c r="N17" i="5"/>
  <c r="J17" i="5"/>
  <c r="H17" i="5"/>
  <c r="G17" i="5"/>
  <c r="F17" i="5"/>
  <c r="E17" i="5"/>
  <c r="C17" i="5"/>
  <c r="N16" i="5"/>
  <c r="J16" i="5"/>
  <c r="H16" i="5"/>
  <c r="G16" i="5"/>
  <c r="F16" i="5"/>
  <c r="E16" i="5"/>
  <c r="C16" i="5"/>
  <c r="M15" i="5"/>
  <c r="N15" i="5" s="1"/>
  <c r="J15" i="5"/>
  <c r="H15" i="5"/>
  <c r="G15" i="5"/>
  <c r="F15" i="5"/>
  <c r="E15" i="5"/>
  <c r="C15" i="5"/>
  <c r="C14" i="5"/>
  <c r="N12" i="5"/>
  <c r="J12" i="5"/>
  <c r="H12" i="5"/>
  <c r="G12" i="5"/>
  <c r="F12" i="5"/>
  <c r="E12" i="5"/>
  <c r="C12" i="5"/>
  <c r="J11" i="5"/>
  <c r="H11" i="5"/>
  <c r="G11" i="5"/>
  <c r="F11" i="5"/>
  <c r="E11" i="5"/>
  <c r="C11" i="5"/>
  <c r="N10" i="5"/>
  <c r="J10" i="5"/>
  <c r="H10" i="5"/>
  <c r="G10" i="5"/>
  <c r="F10" i="5"/>
  <c r="E10" i="5"/>
  <c r="C10" i="5"/>
  <c r="J9" i="5"/>
  <c r="H9" i="5"/>
  <c r="G9" i="5"/>
  <c r="F9" i="5"/>
  <c r="E9" i="5"/>
  <c r="C9" i="5"/>
  <c r="J8" i="5"/>
  <c r="H8" i="5"/>
  <c r="G8" i="5"/>
  <c r="F8" i="5"/>
  <c r="E8" i="5"/>
  <c r="C8" i="5"/>
  <c r="C7" i="5"/>
  <c r="C6" i="5"/>
  <c r="C5" i="5"/>
  <c r="C4" i="5"/>
  <c r="M9" i="7" l="1"/>
  <c r="M10" i="7"/>
  <c r="M8" i="7"/>
  <c r="M14" i="7"/>
  <c r="M9" i="6"/>
  <c r="M14" i="6"/>
  <c r="M21" i="6"/>
  <c r="M24" i="6"/>
  <c r="M26" i="6"/>
  <c r="M12" i="6"/>
  <c r="N38" i="5"/>
  <c r="N37" i="5"/>
  <c r="N30" i="5"/>
  <c r="N33" i="5"/>
  <c r="N34" i="5"/>
  <c r="N35" i="5"/>
  <c r="N36" i="5"/>
  <c r="N28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SALIHOVIC Alen</author>
  </authors>
  <commentList>
    <comment ref="G30" authorId="0" shapeId="0" xr:uid="{093EC68C-AB0F-461E-B11E-6B3A9B089280}">
      <text>
        <r>
          <rPr>
            <b/>
            <sz val="9"/>
            <color indexed="81"/>
            <rFont val="Segoe UI"/>
            <family val="2"/>
          </rPr>
          <t>SALIHOVIC Alen:</t>
        </r>
        <r>
          <rPr>
            <sz val="9"/>
            <color indexed="81"/>
            <rFont val="Segoe UI"/>
            <family val="2"/>
          </rPr>
          <t xml:space="preserve">
promjena teksta</t>
        </r>
      </text>
    </comment>
  </commentList>
</comments>
</file>

<file path=xl/sharedStrings.xml><?xml version="1.0" encoding="utf-8"?>
<sst xmlns="http://schemas.openxmlformats.org/spreadsheetml/2006/main" count="390" uniqueCount="187">
  <si>
    <r>
      <rPr>
        <sz val="30"/>
        <rFont val="Renault Life Light"/>
        <family val="3"/>
      </rPr>
      <t xml:space="preserve">Renault </t>
    </r>
    <r>
      <rPr>
        <b/>
        <sz val="30"/>
        <rFont val="Renault Life Light"/>
        <family val="3"/>
      </rPr>
      <t>CAPTUR</t>
    </r>
  </si>
  <si>
    <t>E1A M1 M</t>
  </si>
  <si>
    <t>Authentique Energy TCe 90</t>
  </si>
  <si>
    <t>E2B M1 M</t>
  </si>
  <si>
    <t>Expression Energy TCe 90</t>
  </si>
  <si>
    <t>E2B AJ M</t>
  </si>
  <si>
    <t>Expression Energy dCi 90</t>
  </si>
  <si>
    <t>E3D M1 M</t>
  </si>
  <si>
    <t>Dynamique Energy TCe 90</t>
  </si>
  <si>
    <t>E3D AU M6</t>
  </si>
  <si>
    <t>Dynamique Energy TCe 120</t>
  </si>
  <si>
    <t>E3D AJ M</t>
  </si>
  <si>
    <t>Dynamique Energy dCi 90</t>
  </si>
  <si>
    <t>E3D MR M6</t>
  </si>
  <si>
    <t>Dynamique Energy dCi 110</t>
  </si>
  <si>
    <t>66 (90)</t>
  </si>
  <si>
    <t>88 (120)</t>
  </si>
  <si>
    <t>81 (110)</t>
  </si>
  <si>
    <t>.</t>
  </si>
  <si>
    <t>Cjenik vozila</t>
  </si>
  <si>
    <t>Model:
87J</t>
  </si>
  <si>
    <t>Verzije s benzinskim motorom</t>
  </si>
  <si>
    <t>kW (KS)</t>
  </si>
  <si>
    <t>Cijena za kupca
s PDVom</t>
  </si>
  <si>
    <r>
      <t>Emisija
CO</t>
    </r>
    <r>
      <rPr>
        <vertAlign val="subscript"/>
        <sz val="8"/>
        <rFont val="HelveticaNeueLT Com 47 LtCn"/>
        <charset val="238"/>
      </rPr>
      <t xml:space="preserve">2 </t>
    </r>
    <r>
      <rPr>
        <sz val="8"/>
        <rFont val="HelveticaNeueLT Com 47 LtCn"/>
        <charset val="238"/>
      </rPr>
      <t>(g/km)</t>
    </r>
  </si>
  <si>
    <t>Verzije s dizelskim motorom</t>
  </si>
  <si>
    <t>Produljeno jamstvo</t>
  </si>
  <si>
    <t>5 godina ili 100.000 km</t>
  </si>
  <si>
    <t xml:space="preserve">Cjenik vrijedi do objave novog cjenika. Renault Nissan Hrvatska zadržava mogućnost promjene informacija navedenih u cjeniku. </t>
  </si>
  <si>
    <t>Za detaljnije informacije obratite se ovlaštenom Renault koncesionaru.</t>
  </si>
  <si>
    <t>Cijene i opis opreme su informativni. Zadržavamo pravo na izmjene.</t>
  </si>
  <si>
    <t>RENAULT NISSAN HRVATSKA D.O.O., DIREKCIJA MARKETING</t>
  </si>
  <si>
    <t>106.095 kn</t>
  </si>
  <si>
    <t>113.714 kn</t>
  </si>
  <si>
    <t>125.143 kn</t>
  </si>
  <si>
    <t>130.926 kn</t>
  </si>
  <si>
    <t>128.544 kn</t>
  </si>
  <si>
    <t>140.194 kn</t>
  </si>
  <si>
    <t>146.990 kn</t>
  </si>
  <si>
    <t>3.800 kn</t>
  </si>
  <si>
    <r>
      <rPr>
        <sz val="26"/>
        <rFont val="Renault Life Light"/>
        <family val="3"/>
      </rPr>
      <t xml:space="preserve">Renault </t>
    </r>
    <r>
      <rPr>
        <b/>
        <sz val="26"/>
        <rFont val="Renault Life Light"/>
        <family val="3"/>
      </rPr>
      <t>CLIO &amp; CLIO GRANDTOUR</t>
    </r>
  </si>
  <si>
    <t>Kod</t>
  </si>
  <si>
    <r>
      <t>Emisija
CO</t>
    </r>
    <r>
      <rPr>
        <vertAlign val="subscript"/>
        <sz val="8"/>
        <rFont val="HelveticaNeueLT Com 47 LtCn"/>
        <charset val="238"/>
      </rPr>
      <t>2</t>
    </r>
    <r>
      <rPr>
        <sz val="8"/>
        <rFont val="HelveticaNeueLT Com 47 LtCn"/>
        <charset val="238"/>
      </rPr>
      <t xml:space="preserve">
(g/km)</t>
    </r>
  </si>
  <si>
    <t>Prosječna 
mješovita
potrošnja
(l/100 km)</t>
  </si>
  <si>
    <t>Cijena
za kupca
s PDVom</t>
  </si>
  <si>
    <t>Posebna ponuda</t>
  </si>
  <si>
    <t>Krajnja cijena
s PDVom i
trošarinom</t>
  </si>
  <si>
    <t>Akcijski
popust</t>
  </si>
  <si>
    <t>Cijena
bez PDV-a</t>
  </si>
  <si>
    <t>Cijena
za kupca</t>
  </si>
  <si>
    <t>Vaš RENAULT koncesionar:</t>
  </si>
  <si>
    <r>
      <rPr>
        <sz val="26"/>
        <rFont val="Renault Life Light"/>
        <family val="3"/>
      </rPr>
      <t xml:space="preserve">Renault </t>
    </r>
    <r>
      <rPr>
        <b/>
        <sz val="26"/>
        <rFont val="Renault Life Light"/>
        <family val="3"/>
      </rPr>
      <t>CLIO LIMITED</t>
    </r>
  </si>
  <si>
    <t>CLIO RENAULT SPORT</t>
  </si>
  <si>
    <t>147 (200)</t>
  </si>
  <si>
    <t>162 (220)</t>
  </si>
  <si>
    <t>Ugovor o održavanju My Revision (5 godina / 100.000 km)</t>
  </si>
  <si>
    <t>Cijena bez PDV-a</t>
  </si>
  <si>
    <t>R.S. Energy 200 EDC Stop &amp; Start</t>
  </si>
  <si>
    <t>BESPLATNO</t>
  </si>
  <si>
    <t>R.S. Energy 220 EDC Trophy Stop &amp; Start</t>
  </si>
  <si>
    <r>
      <t xml:space="preserve">Renault </t>
    </r>
    <r>
      <rPr>
        <b/>
        <sz val="30"/>
        <rFont val="Renault Life Light"/>
        <family val="3"/>
      </rPr>
      <t>KADJAR</t>
    </r>
  </si>
  <si>
    <t>Model:
FEH</t>
  </si>
  <si>
    <t>Life Energy TCe 130</t>
  </si>
  <si>
    <t>EA1 MRE6R M2</t>
  </si>
  <si>
    <t>96 (130)</t>
  </si>
  <si>
    <t>138.796 kn</t>
  </si>
  <si>
    <t>Zen Energy TCe 130</t>
  </si>
  <si>
    <t>EA2 MRE6R M2</t>
  </si>
  <si>
    <t>150.818 kn</t>
  </si>
  <si>
    <t>Xmod Energy TCe 130</t>
  </si>
  <si>
    <t>XMD MRE6R M2</t>
  </si>
  <si>
    <t>159.909 kn</t>
  </si>
  <si>
    <t>Xmod Energy TCe 130 EDC</t>
  </si>
  <si>
    <t>XMD MR6R A2</t>
  </si>
  <si>
    <t>173.545 kn</t>
  </si>
  <si>
    <t>Bose Edition Energy TCe 130</t>
  </si>
  <si>
    <t>BOS MRE6R M2</t>
  </si>
  <si>
    <t>Bose Edition Energy TCe 130 EDC</t>
  </si>
  <si>
    <t>BOS MR6R A2</t>
  </si>
  <si>
    <t>180.614 kn</t>
  </si>
  <si>
    <t>Iconic Energy TCe 130</t>
  </si>
  <si>
    <t>BLK MR6R M2</t>
  </si>
  <si>
    <t>177.182 kn</t>
  </si>
  <si>
    <t>Iconic Energy TCe 130 EDC</t>
  </si>
  <si>
    <t>BLK MR6R A2</t>
  </si>
  <si>
    <t>184.123 kn</t>
  </si>
  <si>
    <t>Life Energy dCi 110</t>
  </si>
  <si>
    <t>EA1 A36R M2</t>
  </si>
  <si>
    <t>81(110)</t>
  </si>
  <si>
    <t>161.810 kn</t>
  </si>
  <si>
    <t>Zen Energy dCi 110</t>
  </si>
  <si>
    <t>EA2 A36R M2</t>
  </si>
  <si>
    <t>171.333 kn</t>
  </si>
  <si>
    <t>Xmod Energy dCi 110</t>
  </si>
  <si>
    <t>XMD A36R M2</t>
  </si>
  <si>
    <t>179.151 kn</t>
  </si>
  <si>
    <t>Xmod Energy dCi 110 EDC</t>
  </si>
  <si>
    <t>XMD A36R A2</t>
  </si>
  <si>
    <t>193.302 kn</t>
  </si>
  <si>
    <t>Xmod Energy dCi 130</t>
  </si>
  <si>
    <t>XMD A46R M2</t>
  </si>
  <si>
    <t>188.692 kn</t>
  </si>
  <si>
    <t>Xmod Energy dCi 130 4WD</t>
  </si>
  <si>
    <t>XMD A46R M4</t>
  </si>
  <si>
    <t>201.786 kn</t>
  </si>
  <si>
    <t>Bose Edition Energy dCi 110</t>
  </si>
  <si>
    <t>BOS A36R M2</t>
  </si>
  <si>
    <t>Bose Edition Energy dCi 110 EDC</t>
  </si>
  <si>
    <t>BOS A36R A2</t>
  </si>
  <si>
    <t>203.611 kn</t>
  </si>
  <si>
    <t>Bose Edition Energy dCi 130</t>
  </si>
  <si>
    <t>BOS A46R M2</t>
  </si>
  <si>
    <t>201.835 kn</t>
  </si>
  <si>
    <t>Bose Edition Energy dCi 130 4WD</t>
  </si>
  <si>
    <t>BOS A46R M4</t>
  </si>
  <si>
    <t>215.089 kn</t>
  </si>
  <si>
    <t>Iconic Energy dCi 110</t>
  </si>
  <si>
    <t>BLK A36R M2</t>
  </si>
  <si>
    <t>197.075 kn</t>
  </si>
  <si>
    <t>Iconic Energy dCi 110 EDC</t>
  </si>
  <si>
    <t>BLK A36R A2</t>
  </si>
  <si>
    <t>207.315 kn</t>
  </si>
  <si>
    <t>Iconic Energy dCi 130</t>
  </si>
  <si>
    <t>BLK A46R M2</t>
  </si>
  <si>
    <t>205.505 kn</t>
  </si>
  <si>
    <t>Iconic Energy dCi 130 4WD</t>
  </si>
  <si>
    <t>BLK A46R M4</t>
  </si>
  <si>
    <t>218.661 kn</t>
  </si>
  <si>
    <t>Produženo jamstvo</t>
  </si>
  <si>
    <t>Cijena za kupca s PDVom</t>
  </si>
  <si>
    <t>5.700 kn</t>
  </si>
  <si>
    <r>
      <rPr>
        <sz val="26"/>
        <rFont val="Renault Life Light"/>
        <family val="3"/>
      </rPr>
      <t xml:space="preserve">Renault </t>
    </r>
    <r>
      <rPr>
        <b/>
        <sz val="26"/>
        <rFont val="Renault Life Light"/>
        <family val="3"/>
      </rPr>
      <t>MEGANE GRANDTOUR i COUPE*</t>
    </r>
  </si>
  <si>
    <t>Datum: 01.06.2016</t>
  </si>
  <si>
    <t>akcija, posebej cenik!</t>
  </si>
  <si>
    <t>Cijena
bez PDV</t>
  </si>
  <si>
    <t>Megane 1.2 TCe</t>
  </si>
  <si>
    <t>Megane 1.5 dCi</t>
  </si>
  <si>
    <t>Megane 1.6 dCi</t>
  </si>
  <si>
    <t>* Cjenik vrijedi samo za vozila na zalihi i modeli više nisu dostupni za naručivanje.</t>
  </si>
  <si>
    <r>
      <rPr>
        <sz val="30"/>
        <rFont val="Renault Life Light"/>
        <family val="3"/>
      </rPr>
      <t xml:space="preserve">Renault </t>
    </r>
    <r>
      <rPr>
        <b/>
        <sz val="30"/>
        <rFont val="Renault Life Light"/>
        <family val="3"/>
      </rPr>
      <t>ESPACE</t>
    </r>
  </si>
  <si>
    <t>Model:
SP5</t>
  </si>
  <si>
    <t>LIFE Energy dCi 130 Stop&amp;Start</t>
  </si>
  <si>
    <t>LF A4 M 6</t>
  </si>
  <si>
    <t>254.455 kn</t>
  </si>
  <si>
    <t>ZEN Energy dCi 130 Stop&amp;Start</t>
  </si>
  <si>
    <t>ZN A4 M 6</t>
  </si>
  <si>
    <t>270.818 kn</t>
  </si>
  <si>
    <t>ZEN Energy dCi 160 EDC Stop&amp;Start</t>
  </si>
  <si>
    <t>ZN A5 A 6</t>
  </si>
  <si>
    <t>118 (160)</t>
  </si>
  <si>
    <t>298.091 kn</t>
  </si>
  <si>
    <t>INITIALE PARIS Energy dCi 160 EDC Stop&amp;Start</t>
  </si>
  <si>
    <t>IP A5 A 6</t>
  </si>
  <si>
    <t>337.748 kn</t>
  </si>
  <si>
    <t>ZEN Energy TCe 200 EDC Stop&amp;Start</t>
  </si>
  <si>
    <t>ZN ME A 6</t>
  </si>
  <si>
    <t>274.274 kn</t>
  </si>
  <si>
    <t>INITIALE PARIS Energy TCe 200 EDC Stop&amp;Start</t>
  </si>
  <si>
    <t>IP ME A 6</t>
  </si>
  <si>
    <t>311.780 kn</t>
  </si>
  <si>
    <t>5 godina ili 150.000 km</t>
  </si>
  <si>
    <t>11.400 kn</t>
  </si>
  <si>
    <r>
      <rPr>
        <sz val="28"/>
        <rFont val="Renault Life Light"/>
        <family val="3"/>
      </rPr>
      <t xml:space="preserve">Renault </t>
    </r>
    <r>
      <rPr>
        <b/>
        <sz val="28"/>
        <rFont val="Renault Life Light"/>
        <family val="3"/>
      </rPr>
      <t>MASTER PASSENGER</t>
    </r>
  </si>
  <si>
    <r>
      <t>Emisija
CO</t>
    </r>
    <r>
      <rPr>
        <vertAlign val="subscript"/>
        <sz val="8"/>
        <rFont val="HelveticaNeueLT Com 47 LtCn"/>
        <charset val="238"/>
      </rPr>
      <t>2</t>
    </r>
    <r>
      <rPr>
        <sz val="8"/>
        <rFont val="HelveticaNeueLT Com 47 LtCn"/>
        <charset val="238"/>
      </rPr>
      <t xml:space="preserve">
(g/km) *</t>
    </r>
  </si>
  <si>
    <t>Prosječna 
mješovita
potrošnja
(l/100 km) *</t>
  </si>
  <si>
    <t>* podaci o emisiji CO2, opterećenju vozila i potrošnji goriva su promjenjivi, ovisno o naručenim opcijama</t>
  </si>
  <si>
    <t>Dva turbopunjača Twin Turbo</t>
  </si>
  <si>
    <t>Sustav Stop&amp;Start</t>
  </si>
  <si>
    <t>Prekidač za štedljivu vožnju ECO Mode</t>
  </si>
  <si>
    <t xml:space="preserve">Sustav Energy Smart Management ESM </t>
  </si>
  <si>
    <r>
      <rPr>
        <sz val="28"/>
        <rFont val="Renault Life Light"/>
        <family val="3"/>
      </rPr>
      <t xml:space="preserve">Renault </t>
    </r>
    <r>
      <rPr>
        <b/>
        <sz val="28"/>
        <rFont val="Renault Life Light"/>
        <family val="3"/>
      </rPr>
      <t>CLIO SOCIETE</t>
    </r>
  </si>
  <si>
    <t>* Podaci o emisiji CO2 i potrošnji goriva su promjenjivi, ovisno o naručenim opcijama</t>
  </si>
  <si>
    <t>** Dostupno kasnije</t>
  </si>
  <si>
    <t>Legenda:</t>
  </si>
  <si>
    <t>Energy =&gt; Sustav Stop &amp; Start i Energy smart management sustav</t>
  </si>
  <si>
    <t>TCe =&gt; Turbo Control Efficiency</t>
  </si>
  <si>
    <r>
      <rPr>
        <sz val="30"/>
        <rFont val="Renault Life Light"/>
        <family val="3"/>
      </rPr>
      <t xml:space="preserve">Renault </t>
    </r>
    <r>
      <rPr>
        <b/>
        <sz val="30"/>
        <rFont val="Renault Life Light"/>
        <family val="3"/>
      </rPr>
      <t>KANGOO</t>
    </r>
    <r>
      <rPr>
        <b/>
        <i/>
        <sz val="30"/>
        <rFont val="Renault Life Light"/>
        <family val="3"/>
      </rPr>
      <t xml:space="preserve"> Euro6</t>
    </r>
  </si>
  <si>
    <t xml:space="preserve">** verzija dostupna kasnije </t>
  </si>
  <si>
    <t>4 godine ili 150.000 km</t>
  </si>
  <si>
    <t>Verzije s oznakom PRO+ imaju veći komercijalni</t>
  </si>
  <si>
    <t>popust</t>
  </si>
  <si>
    <t xml:space="preserve">T =&gt; Bubanj kočnice na stražnjim kotačima </t>
  </si>
  <si>
    <r>
      <rPr>
        <sz val="28"/>
        <rFont val="Renault Life Light"/>
        <family val="3"/>
      </rPr>
      <t xml:space="preserve">Renault </t>
    </r>
    <r>
      <rPr>
        <b/>
        <sz val="28"/>
        <rFont val="Renault Life Light"/>
        <family val="3"/>
      </rPr>
      <t>KANGOO EXPRESS Euro6</t>
    </r>
  </si>
  <si>
    <t>Maxi Produžena kabina kabina Energy dCi 90</t>
  </si>
  <si>
    <t>Maxi Produžena kabina Energy dCi 110</t>
  </si>
  <si>
    <t>* Napomena: podaci o emisji CO2, opterećenju vozila i potrošnji goriva su promjenjivi, ovisno o naručenim opcijama</t>
  </si>
  <si>
    <r>
      <rPr>
        <sz val="30"/>
        <rFont val="Renault Life Light"/>
        <family val="3"/>
      </rPr>
      <t xml:space="preserve">Renault </t>
    </r>
    <r>
      <rPr>
        <b/>
        <sz val="30"/>
        <rFont val="Renault Life Light"/>
        <family val="3"/>
      </rPr>
      <t>TRAFIC PASSENGER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</si>
</sst>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d/mm/yyyy;@"/>
    <numFmt numFmtId="165" formatCode="____@"/>
    <numFmt numFmtId="166" formatCode="#,##0\ &quot;kn&quot;____"/>
    <numFmt numFmtId="167" formatCode="#,##0\ &quot;kn&quot;"/>
    <numFmt numFmtId="168" formatCode="#,##0\ &quot;kn&quot;__"/>
    <numFmt numFmtId="169" formatCode="__@"/>
    <numFmt numFmtId="170" formatCode="0.0"/>
  </numFmts>
  <fonts count="47">
    <font>
      <sz val="8"/>
      <name val="Tahoma"/>
      <charset val="238"/>
    </font>
    <font>
      <sz val="8"/>
      <name val="Tahoma"/>
      <family val="2"/>
      <charset val="238"/>
    </font>
    <font>
      <sz val="8"/>
      <name val="Tahoma"/>
      <family val="2"/>
    </font>
    <font>
      <b/>
      <sz val="30"/>
      <name val="Renault Life Light"/>
      <family val="3"/>
    </font>
    <font>
      <sz val="30"/>
      <name val="Renault Life Light"/>
      <family val="3"/>
    </font>
    <font>
      <b/>
      <sz val="18"/>
      <name val="Renault Life Light"/>
      <family val="3"/>
    </font>
    <font>
      <sz val="10"/>
      <name val="Times New Roman CE"/>
      <family val="1"/>
      <charset val="238"/>
    </font>
    <font>
      <sz val="9"/>
      <name val="Renault Life Light"/>
      <family val="3"/>
    </font>
    <font>
      <b/>
      <sz val="10"/>
      <name val="Renault Life"/>
      <family val="3"/>
    </font>
    <font>
      <sz val="8"/>
      <name val="HelveticaNeueLT Com 47 LtCn"/>
      <charset val="238"/>
    </font>
    <font>
      <sz val="8"/>
      <name val="Arial"/>
      <family val="2"/>
    </font>
    <font>
      <sz val="9"/>
      <name val="Renault Life"/>
      <family val="3"/>
    </font>
    <font>
      <b/>
      <sz val="9"/>
      <name val="Renault Life"/>
      <family val="3"/>
    </font>
    <font>
      <sz val="8"/>
      <name val="Renault Life"/>
      <family val="3"/>
    </font>
    <font>
      <sz val="9"/>
      <name val="Arial MT"/>
      <family val="2"/>
    </font>
    <font>
      <vertAlign val="subscript"/>
      <sz val="8"/>
      <name val="HelveticaNeueLT Com 47 LtCn"/>
      <charset val="238"/>
    </font>
    <font>
      <sz val="9"/>
      <name val="HelveticaNeueLT Com 47 LtCn"/>
      <charset val="238"/>
    </font>
    <font>
      <sz val="11"/>
      <color theme="1"/>
      <name val="Calibri"/>
      <family val="2"/>
      <scheme val="minor"/>
    </font>
    <font>
      <b/>
      <sz val="26"/>
      <name val="Renault Life Light"/>
      <family val="3"/>
    </font>
    <font>
      <sz val="26"/>
      <name val="Renault Life Light"/>
      <family val="3"/>
    </font>
    <font>
      <b/>
      <sz val="9"/>
      <name val="HelveticaNeueLT Com 47 LtCn"/>
      <charset val="238"/>
    </font>
    <font>
      <b/>
      <i/>
      <sz val="16"/>
      <name val="HelveticaNeueLT Com 47 LtCn"/>
      <charset val="238"/>
    </font>
    <font>
      <sz val="9"/>
      <name val="Arial"/>
      <family val="2"/>
    </font>
    <font>
      <sz val="8"/>
      <name val="Arial CE"/>
      <charset val="238"/>
    </font>
    <font>
      <b/>
      <sz val="18"/>
      <name val="Arial"/>
      <family val="2"/>
    </font>
    <font>
      <sz val="9"/>
      <name val="HelveticaNeueLT Com 47 LtCn"/>
      <family val="2"/>
      <charset val="238"/>
    </font>
    <font>
      <b/>
      <sz val="28"/>
      <name val="Renault Life Light"/>
      <family val="3"/>
    </font>
    <font>
      <sz val="28"/>
      <name val="Renault Life Light"/>
      <family val="3"/>
    </font>
    <font>
      <b/>
      <sz val="8"/>
      <name val="HelveticaNeueLT Com 47 LtCn"/>
      <charset val="238"/>
    </font>
    <font>
      <sz val="10"/>
      <color indexed="10"/>
      <name val="HelveticaNeueLT Com 47 LtCn"/>
      <family val="2"/>
      <charset val="238"/>
    </font>
    <font>
      <sz val="8"/>
      <color indexed="10"/>
      <name val="HelveticaNeueLT Com 47 LtCn"/>
      <charset val="238"/>
    </font>
    <font>
      <sz val="8"/>
      <name val="Times New Roman CE"/>
      <family val="1"/>
      <charset val="238"/>
    </font>
    <font>
      <sz val="8"/>
      <color indexed="10"/>
      <name val="HelveticaNeueLT Com 47 LtCn"/>
      <family val="2"/>
      <charset val="238"/>
    </font>
    <font>
      <sz val="9"/>
      <color indexed="10"/>
      <name val="HelveticaNeueLT Com 47 LtCn"/>
      <family val="2"/>
      <charset val="238"/>
    </font>
    <font>
      <u/>
      <sz val="9"/>
      <name val="HelveticaNeueLT Com 47 LtCn"/>
      <charset val="238"/>
    </font>
    <font>
      <sz val="10"/>
      <name val="HelveticaNeueLT Com 47 LtCn"/>
      <family val="2"/>
      <charset val="238"/>
    </font>
    <font>
      <sz val="10"/>
      <name val="HelveticaNeueLT Com 47 LtCn"/>
      <charset val="238"/>
    </font>
    <font>
      <sz val="7"/>
      <name val="Arial"/>
      <family val="2"/>
    </font>
    <font>
      <sz val="7"/>
      <name val="HelveticaNeueLT Com 47 LtCn"/>
      <charset val="238"/>
    </font>
    <font>
      <sz val="8"/>
      <name val="Renault Life Light"/>
      <family val="3"/>
    </font>
    <font>
      <b/>
      <sz val="9"/>
      <name val="Renault Life Light"/>
      <family val="3"/>
    </font>
    <font>
      <b/>
      <i/>
      <sz val="30"/>
      <name val="Renault Life Light"/>
      <family val="3"/>
    </font>
    <font>
      <i/>
      <sz val="8"/>
      <name val="Tahoma"/>
      <family val="2"/>
      <charset val="238"/>
    </font>
    <font>
      <u/>
      <sz val="8"/>
      <name val="HelveticaNeueLT Com 47 LtCn"/>
      <charset val="238"/>
    </font>
    <font>
      <sz val="8"/>
      <name val="HelveticaNeueLT Com 47 LtCn"/>
      <family val="2"/>
      <charset val="238"/>
    </font>
    <font>
      <b/>
      <sz val="9"/>
      <color indexed="81"/>
      <name val="Segoe UI"/>
      <family val="2"/>
    </font>
    <font>
      <sz val="9"/>
      <color indexed="81"/>
      <name val="Segoe UI"/>
      <family val="2"/>
    </font>
  </fonts>
  <fills count="11">
    <fill>
      <patternFill patternType="none"/>
    </fill>
    <fill>
      <patternFill patternType="gray125"/>
    </fill>
    <fill>
      <patternFill patternType="solid">
        <fgColor rgb="FFFFD5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4">
    <xf numFmtId="0" fontId="0" fillId="0" borderId="0"/>
    <xf numFmtId="0" fontId="1" fillId="0" borderId="0"/>
    <xf numFmtId="0" fontId="2" fillId="0" borderId="0"/>
    <xf numFmtId="0" fontId="2" fillId="0" borderId="0"/>
    <xf numFmtId="0" fontId="6" fillId="0" borderId="0"/>
    <xf numFmtId="0" fontId="2" fillId="0" borderId="0">
      <alignment vertical="top"/>
    </xf>
    <xf numFmtId="0" fontId="2" fillId="0" borderId="0"/>
    <xf numFmtId="0" fontId="2" fillId="0" borderId="0"/>
    <xf numFmtId="0" fontId="17" fillId="0" borderId="0"/>
    <xf numFmtId="0" fontId="2" fillId="0" borderId="0">
      <alignment vertical="top"/>
    </xf>
    <xf numFmtId="0" fontId="2" fillId="0" borderId="0">
      <alignment vertical="top"/>
    </xf>
    <xf numFmtId="0" fontId="23" fillId="0" borderId="0"/>
    <xf numFmtId="0" fontId="1" fillId="0" borderId="0"/>
    <xf numFmtId="0" fontId="2" fillId="0" borderId="0"/>
  </cellStyleXfs>
  <cellXfs count="515">
    <xf numFmtId="0" fontId="0" fillId="0" borderId="0" xfId="0"/>
    <xf numFmtId="0" fontId="3" fillId="0" borderId="0" xfId="2" applyFont="1" applyFill="1" applyBorder="1" applyAlignment="1">
      <alignment horizontal="left" vertical="center"/>
    </xf>
    <xf numFmtId="0" fontId="5" fillId="0" borderId="0" xfId="3" applyFont="1" applyBorder="1" applyAlignment="1">
      <alignment horizontal="left" vertical="center"/>
    </xf>
    <xf numFmtId="164" fontId="7" fillId="0" borderId="0" xfId="4" applyNumberFormat="1" applyFont="1" applyBorder="1" applyAlignment="1">
      <alignment horizontal="left" vertical="top"/>
    </xf>
    <xf numFmtId="0" fontId="14" fillId="3" borderId="0" xfId="2" applyFont="1" applyFill="1" applyAlignment="1">
      <alignment vertical="center"/>
    </xf>
    <xf numFmtId="0" fontId="0" fillId="3" borderId="0" xfId="2" applyFont="1" applyFill="1" applyAlignment="1">
      <alignment vertical="center"/>
    </xf>
    <xf numFmtId="0" fontId="10" fillId="0" borderId="0" xfId="2" applyFont="1" applyBorder="1"/>
    <xf numFmtId="0" fontId="10" fillId="0" borderId="0" xfId="2" applyFont="1" applyBorder="1" applyAlignment="1">
      <alignment vertical="center"/>
    </xf>
    <xf numFmtId="0" fontId="8" fillId="0" borderId="0" xfId="4" applyNumberFormat="1" applyFont="1" applyFill="1" applyBorder="1" applyAlignment="1">
      <alignment vertical="center"/>
    </xf>
    <xf numFmtId="165" fontId="8" fillId="2" borderId="7" xfId="5" applyNumberFormat="1" applyFont="1" applyFill="1" applyBorder="1" applyAlignment="1">
      <alignment vertical="center" wrapText="1"/>
    </xf>
    <xf numFmtId="0" fontId="13" fillId="2" borderId="8" xfId="5" applyFont="1" applyFill="1" applyBorder="1" applyAlignment="1">
      <alignment horizontal="center" vertical="center" wrapText="1"/>
    </xf>
    <xf numFmtId="0" fontId="11" fillId="2" borderId="8" xfId="5" applyFont="1" applyFill="1" applyBorder="1" applyAlignment="1">
      <alignment horizontal="center" vertical="center" wrapText="1"/>
    </xf>
    <xf numFmtId="0" fontId="13" fillId="2" borderId="9" xfId="5" applyFont="1" applyFill="1" applyBorder="1" applyAlignment="1">
      <alignment horizontal="center" vertical="center" wrapText="1"/>
    </xf>
    <xf numFmtId="0" fontId="11" fillId="0" borderId="7" xfId="4" applyNumberFormat="1" applyFont="1" applyFill="1" applyBorder="1" applyAlignment="1">
      <alignment vertical="center"/>
    </xf>
    <xf numFmtId="0" fontId="13" fillId="0" borderId="8" xfId="4" applyNumberFormat="1" applyFont="1" applyFill="1" applyBorder="1" applyAlignment="1">
      <alignment horizontal="left" vertical="center" indent="1"/>
    </xf>
    <xf numFmtId="0" fontId="13" fillId="0" borderId="8" xfId="4" applyNumberFormat="1" applyFont="1" applyFill="1" applyBorder="1" applyAlignment="1">
      <alignment horizontal="center" vertical="center"/>
    </xf>
    <xf numFmtId="0" fontId="11" fillId="0" borderId="8" xfId="4" applyNumberFormat="1" applyFont="1" applyFill="1" applyBorder="1" applyAlignment="1">
      <alignment horizontal="center" vertical="center"/>
    </xf>
    <xf numFmtId="0" fontId="12" fillId="0" borderId="9" xfId="4" applyNumberFormat="1" applyFont="1" applyFill="1" applyBorder="1" applyAlignment="1">
      <alignment horizontal="center" vertical="center"/>
    </xf>
    <xf numFmtId="1" fontId="0" fillId="3" borderId="0" xfId="2" applyNumberFormat="1" applyFont="1" applyFill="1" applyAlignment="1">
      <alignment vertical="center"/>
    </xf>
    <xf numFmtId="0" fontId="11" fillId="0" borderId="10" xfId="4" applyNumberFormat="1" applyFont="1" applyFill="1" applyBorder="1" applyAlignment="1">
      <alignment vertical="center"/>
    </xf>
    <xf numFmtId="0" fontId="13" fillId="0" borderId="6" xfId="4" applyNumberFormat="1" applyFont="1" applyFill="1" applyBorder="1" applyAlignment="1">
      <alignment horizontal="left" vertical="center" indent="1"/>
    </xf>
    <xf numFmtId="0" fontId="13" fillId="0" borderId="6" xfId="4" applyNumberFormat="1" applyFont="1" applyFill="1" applyBorder="1" applyAlignment="1">
      <alignment horizontal="center" vertical="center"/>
    </xf>
    <xf numFmtId="0" fontId="11" fillId="0" borderId="6" xfId="4" applyNumberFormat="1" applyFont="1" applyFill="1" applyBorder="1" applyAlignment="1">
      <alignment horizontal="center" vertical="center"/>
    </xf>
    <xf numFmtId="0" fontId="12" fillId="0" borderId="11" xfId="4" applyNumberFormat="1" applyFont="1" applyFill="1" applyBorder="1" applyAlignment="1">
      <alignment horizontal="center" vertical="center"/>
    </xf>
    <xf numFmtId="0" fontId="11" fillId="0" borderId="12" xfId="4" applyNumberFormat="1" applyFont="1" applyFill="1" applyBorder="1" applyAlignment="1">
      <alignment vertical="center"/>
    </xf>
    <xf numFmtId="0" fontId="13" fillId="0" borderId="13" xfId="4" applyNumberFormat="1" applyFont="1" applyFill="1" applyBorder="1" applyAlignment="1">
      <alignment horizontal="left" vertical="center" indent="1"/>
    </xf>
    <xf numFmtId="0" fontId="13" fillId="0" borderId="13" xfId="4" applyNumberFormat="1" applyFont="1" applyFill="1" applyBorder="1" applyAlignment="1">
      <alignment horizontal="center" vertical="center"/>
    </xf>
    <xf numFmtId="0" fontId="11" fillId="0" borderId="13" xfId="4" applyNumberFormat="1" applyFont="1" applyFill="1" applyBorder="1" applyAlignment="1">
      <alignment horizontal="center" vertical="center"/>
    </xf>
    <xf numFmtId="0" fontId="12" fillId="0" borderId="14" xfId="4" applyNumberFormat="1" applyFont="1" applyFill="1" applyBorder="1" applyAlignment="1">
      <alignment horizontal="center" vertical="center"/>
    </xf>
    <xf numFmtId="0" fontId="10" fillId="0" borderId="0" xfId="2" applyFont="1" applyBorder="1" applyAlignment="1">
      <alignment horizontal="left" vertical="center" indent="1"/>
    </xf>
    <xf numFmtId="165" fontId="8" fillId="2" borderId="1" xfId="5" applyNumberFormat="1" applyFont="1" applyFill="1" applyBorder="1" applyAlignment="1">
      <alignment vertical="center" wrapText="1"/>
    </xf>
    <xf numFmtId="0" fontId="8" fillId="2" borderId="8" xfId="5" applyFont="1" applyFill="1" applyBorder="1" applyAlignment="1">
      <alignment horizontal="center" vertical="center" wrapText="1"/>
    </xf>
    <xf numFmtId="0" fontId="16" fillId="0" borderId="0" xfId="4" applyNumberFormat="1" applyFont="1" applyFill="1" applyBorder="1" applyAlignment="1">
      <alignment vertical="center"/>
    </xf>
    <xf numFmtId="0" fontId="13" fillId="2" borderId="2" xfId="5" applyFont="1" applyFill="1" applyBorder="1" applyAlignment="1">
      <alignment horizontal="left" vertical="center" wrapText="1" indent="1"/>
    </xf>
    <xf numFmtId="0" fontId="13" fillId="2" borderId="2" xfId="5" applyFont="1" applyFill="1" applyBorder="1" applyAlignment="1">
      <alignment horizontal="center" vertical="center" wrapText="1"/>
    </xf>
    <xf numFmtId="0" fontId="13" fillId="2" borderId="15" xfId="5" applyFont="1" applyFill="1" applyBorder="1" applyAlignment="1">
      <alignment horizontal="center" vertical="center" wrapText="1"/>
    </xf>
    <xf numFmtId="0" fontId="11" fillId="0" borderId="3" xfId="4" applyNumberFormat="1" applyFont="1" applyFill="1" applyBorder="1" applyAlignment="1">
      <alignment vertical="center"/>
    </xf>
    <xf numFmtId="0" fontId="13" fillId="0" borderId="4" xfId="4" applyNumberFormat="1" applyFont="1" applyFill="1" applyBorder="1" applyAlignment="1">
      <alignment horizontal="left" vertical="center" indent="1"/>
    </xf>
    <xf numFmtId="0" fontId="13" fillId="0" borderId="4" xfId="4" applyNumberFormat="1" applyFont="1" applyFill="1" applyBorder="1" applyAlignment="1">
      <alignment horizontal="center" vertical="center"/>
    </xf>
    <xf numFmtId="0" fontId="11" fillId="0" borderId="4" xfId="4" applyNumberFormat="1" applyFont="1" applyFill="1" applyBorder="1" applyAlignment="1">
      <alignment horizontal="center" vertical="center"/>
    </xf>
    <xf numFmtId="0" fontId="12" fillId="0" borderId="16" xfId="4" applyNumberFormat="1" applyFont="1" applyFill="1" applyBorder="1" applyAlignment="1">
      <alignment horizontal="center" vertical="center"/>
    </xf>
    <xf numFmtId="0" fontId="10" fillId="0" borderId="0" xfId="2" applyFont="1" applyFill="1"/>
    <xf numFmtId="0" fontId="13" fillId="0" borderId="5" xfId="4" applyNumberFormat="1" applyFont="1" applyFill="1" applyBorder="1" applyAlignment="1">
      <alignment vertical="center"/>
    </xf>
    <xf numFmtId="0" fontId="13" fillId="0" borderId="5" xfId="2" applyFont="1" applyFill="1" applyBorder="1"/>
    <xf numFmtId="0" fontId="10" fillId="0" borderId="0" xfId="2" applyFont="1"/>
    <xf numFmtId="0" fontId="10" fillId="3" borderId="0" xfId="2" applyFont="1" applyFill="1"/>
    <xf numFmtId="0" fontId="16" fillId="0" borderId="0" xfId="4" applyFont="1" applyAlignment="1">
      <alignment vertical="center"/>
    </xf>
    <xf numFmtId="0" fontId="10" fillId="3" borderId="0" xfId="9" applyFont="1" applyFill="1" applyAlignment="1"/>
    <xf numFmtId="0" fontId="10" fillId="0" borderId="0" xfId="9" applyFont="1" applyAlignment="1"/>
    <xf numFmtId="0" fontId="10" fillId="0" borderId="0" xfId="9" applyFont="1" applyAlignment="1">
      <alignment horizontal="center"/>
    </xf>
    <xf numFmtId="0" fontId="10" fillId="5" borderId="0" xfId="9" applyFont="1" applyFill="1" applyAlignment="1"/>
    <xf numFmtId="0" fontId="18" fillId="0" borderId="0" xfId="10" applyFont="1" applyAlignment="1">
      <alignment horizontal="left" vertical="center"/>
    </xf>
    <xf numFmtId="0" fontId="10" fillId="6" borderId="0" xfId="9" applyFont="1" applyFill="1" applyAlignment="1"/>
    <xf numFmtId="0" fontId="10" fillId="6" borderId="0" xfId="9" applyFont="1" applyFill="1" applyAlignment="1">
      <alignment horizontal="center"/>
    </xf>
    <xf numFmtId="0" fontId="10" fillId="3" borderId="0" xfId="9" applyFont="1" applyFill="1" applyAlignment="1">
      <alignment vertical="center"/>
    </xf>
    <xf numFmtId="0" fontId="10" fillId="0" borderId="0" xfId="9" applyFont="1" applyAlignment="1">
      <alignment vertical="center"/>
    </xf>
    <xf numFmtId="0" fontId="20" fillId="0" borderId="0" xfId="4" applyFont="1" applyAlignment="1">
      <alignment vertical="center"/>
    </xf>
    <xf numFmtId="0" fontId="10" fillId="6" borderId="0" xfId="9" applyFont="1" applyFill="1" applyAlignment="1">
      <alignment vertical="center"/>
    </xf>
    <xf numFmtId="0" fontId="10" fillId="6" borderId="0" xfId="9" applyFont="1" applyFill="1" applyAlignment="1">
      <alignment horizontal="center" vertical="center"/>
    </xf>
    <xf numFmtId="0" fontId="21" fillId="0" borderId="0" xfId="4" applyFont="1"/>
    <xf numFmtId="0" fontId="20" fillId="0" borderId="0" xfId="4" applyFont="1"/>
    <xf numFmtId="0" fontId="9" fillId="0" borderId="0" xfId="4" applyFont="1" applyAlignment="1">
      <alignment horizontal="center"/>
    </xf>
    <xf numFmtId="0" fontId="9" fillId="0" borderId="0" xfId="4" applyFont="1" applyAlignment="1">
      <alignment horizontal="center" wrapText="1"/>
    </xf>
    <xf numFmtId="0" fontId="9" fillId="5" borderId="0" xfId="4" applyFont="1" applyFill="1" applyAlignment="1">
      <alignment horizontal="center" wrapText="1"/>
    </xf>
    <xf numFmtId="0" fontId="20" fillId="0" borderId="0" xfId="4" applyFont="1" applyAlignment="1">
      <alignment horizontal="center" vertical="center" wrapText="1"/>
    </xf>
    <xf numFmtId="0" fontId="20" fillId="7" borderId="0" xfId="4" applyFont="1" applyFill="1" applyAlignment="1">
      <alignment horizontal="center" vertical="center" wrapText="1"/>
    </xf>
    <xf numFmtId="0" fontId="16" fillId="0" borderId="7" xfId="4" applyFont="1" applyBorder="1" applyAlignment="1">
      <alignment vertical="center"/>
    </xf>
    <xf numFmtId="0" fontId="9" fillId="0" borderId="8" xfId="4" applyFont="1" applyBorder="1" applyAlignment="1">
      <alignment horizontal="center" vertical="center"/>
    </xf>
    <xf numFmtId="0" fontId="9" fillId="5" borderId="8" xfId="4" applyFont="1" applyFill="1" applyBorder="1" applyAlignment="1">
      <alignment horizontal="center" vertical="center"/>
    </xf>
    <xf numFmtId="166" fontId="20" fillId="0" borderId="8" xfId="4" applyNumberFormat="1" applyFont="1" applyBorder="1" applyAlignment="1">
      <alignment vertical="center"/>
    </xf>
    <xf numFmtId="166" fontId="20" fillId="0" borderId="22" xfId="4" applyNumberFormat="1" applyFont="1" applyBorder="1" applyAlignment="1">
      <alignment vertical="center"/>
    </xf>
    <xf numFmtId="166" fontId="20" fillId="0" borderId="9" xfId="4" applyNumberFormat="1" applyFont="1" applyBorder="1" applyAlignment="1">
      <alignment vertical="center"/>
    </xf>
    <xf numFmtId="166" fontId="20" fillId="4" borderId="23" xfId="4" applyNumberFormat="1" applyFont="1" applyFill="1" applyBorder="1" applyAlignment="1">
      <alignment vertical="center"/>
    </xf>
    <xf numFmtId="166" fontId="20" fillId="0" borderId="24" xfId="4" applyNumberFormat="1" applyFont="1" applyBorder="1" applyAlignment="1">
      <alignment vertical="center"/>
    </xf>
    <xf numFmtId="166" fontId="10" fillId="3" borderId="0" xfId="9" applyNumberFormat="1" applyFont="1" applyFill="1" applyAlignment="1">
      <alignment vertical="center"/>
    </xf>
    <xf numFmtId="0" fontId="16" fillId="0" borderId="25" xfId="4" applyFont="1" applyBorder="1" applyAlignment="1">
      <alignment vertical="center"/>
    </xf>
    <xf numFmtId="0" fontId="9" fillId="0" borderId="26" xfId="4" applyFont="1" applyBorder="1" applyAlignment="1">
      <alignment horizontal="center" vertical="center"/>
    </xf>
    <xf numFmtId="0" fontId="9" fillId="5" borderId="26" xfId="4" applyFont="1" applyFill="1" applyBorder="1" applyAlignment="1">
      <alignment horizontal="center" vertical="center"/>
    </xf>
    <xf numFmtId="166" fontId="20" fillId="0" borderId="26" xfId="4" applyNumberFormat="1" applyFont="1" applyBorder="1" applyAlignment="1">
      <alignment vertical="center"/>
    </xf>
    <xf numFmtId="166" fontId="20" fillId="0" borderId="27" xfId="4" applyNumberFormat="1" applyFont="1" applyBorder="1" applyAlignment="1">
      <alignment vertical="center"/>
    </xf>
    <xf numFmtId="166" fontId="20" fillId="0" borderId="28" xfId="4" applyNumberFormat="1" applyFont="1" applyBorder="1" applyAlignment="1">
      <alignment vertical="center"/>
    </xf>
    <xf numFmtId="166" fontId="20" fillId="4" borderId="0" xfId="4" applyNumberFormat="1" applyFont="1" applyFill="1" applyAlignment="1">
      <alignment vertical="center"/>
    </xf>
    <xf numFmtId="0" fontId="16" fillId="0" borderId="29" xfId="4" applyFont="1" applyBorder="1" applyAlignment="1">
      <alignment vertical="center"/>
    </xf>
    <xf numFmtId="0" fontId="9" fillId="0" borderId="19" xfId="4" applyFont="1" applyBorder="1" applyAlignment="1">
      <alignment horizontal="center" vertical="center"/>
    </xf>
    <xf numFmtId="0" fontId="9" fillId="5" borderId="19" xfId="4" applyFont="1" applyFill="1" applyBorder="1" applyAlignment="1">
      <alignment horizontal="center" vertical="center"/>
    </xf>
    <xf numFmtId="166" fontId="20" fillId="0" borderId="19" xfId="4" applyNumberFormat="1" applyFont="1" applyBorder="1" applyAlignment="1">
      <alignment vertical="center"/>
    </xf>
    <xf numFmtId="166" fontId="20" fillId="0" borderId="30" xfId="4" applyNumberFormat="1" applyFont="1" applyBorder="1" applyAlignment="1">
      <alignment vertical="center"/>
    </xf>
    <xf numFmtId="166" fontId="20" fillId="0" borderId="20" xfId="4" applyNumberFormat="1" applyFont="1" applyBorder="1" applyAlignment="1">
      <alignment vertical="center"/>
    </xf>
    <xf numFmtId="166" fontId="20" fillId="4" borderId="31" xfId="4" applyNumberFormat="1" applyFont="1" applyFill="1" applyBorder="1" applyAlignment="1">
      <alignment vertical="center"/>
    </xf>
    <xf numFmtId="0" fontId="16" fillId="6" borderId="25" xfId="4" applyFont="1" applyFill="1" applyBorder="1" applyAlignment="1">
      <alignment vertical="center"/>
    </xf>
    <xf numFmtId="0" fontId="9" fillId="6" borderId="26" xfId="4" applyFont="1" applyFill="1" applyBorder="1" applyAlignment="1">
      <alignment horizontal="center" vertical="center"/>
    </xf>
    <xf numFmtId="166" fontId="20" fillId="6" borderId="26" xfId="4" applyNumberFormat="1" applyFont="1" applyFill="1" applyBorder="1" applyAlignment="1">
      <alignment vertical="center"/>
    </xf>
    <xf numFmtId="166" fontId="20" fillId="4" borderId="27" xfId="4" applyNumberFormat="1" applyFont="1" applyFill="1" applyBorder="1" applyAlignment="1">
      <alignment vertical="center"/>
    </xf>
    <xf numFmtId="166" fontId="20" fillId="4" borderId="28" xfId="4" applyNumberFormat="1" applyFont="1" applyFill="1" applyBorder="1" applyAlignment="1">
      <alignment vertical="center"/>
    </xf>
    <xf numFmtId="0" fontId="16" fillId="6" borderId="29" xfId="4" applyFont="1" applyFill="1" applyBorder="1" applyAlignment="1">
      <alignment vertical="center"/>
    </xf>
    <xf numFmtId="0" fontId="9" fillId="6" borderId="19" xfId="4" applyFont="1" applyFill="1" applyBorder="1" applyAlignment="1">
      <alignment horizontal="center" vertical="center"/>
    </xf>
    <xf numFmtId="166" fontId="20" fillId="6" borderId="19" xfId="4" applyNumberFormat="1" applyFont="1" applyFill="1" applyBorder="1" applyAlignment="1">
      <alignment vertical="center"/>
    </xf>
    <xf numFmtId="166" fontId="20" fillId="6" borderId="30" xfId="4" applyNumberFormat="1" applyFont="1" applyFill="1" applyBorder="1" applyAlignment="1">
      <alignment vertical="center"/>
    </xf>
    <xf numFmtId="166" fontId="20" fillId="6" borderId="20" xfId="4" applyNumberFormat="1" applyFont="1" applyFill="1" applyBorder="1" applyAlignment="1">
      <alignment vertical="center"/>
    </xf>
    <xf numFmtId="0" fontId="16" fillId="0" borderId="0" xfId="4" applyFont="1" applyAlignment="1">
      <alignment horizontal="center" vertical="center"/>
    </xf>
    <xf numFmtId="0" fontId="9" fillId="0" borderId="0" xfId="4" applyFont="1" applyAlignment="1">
      <alignment horizontal="center" vertical="center"/>
    </xf>
    <xf numFmtId="0" fontId="16" fillId="0" borderId="32" xfId="4" applyFont="1" applyBorder="1" applyAlignment="1">
      <alignment vertical="center"/>
    </xf>
    <xf numFmtId="0" fontId="9" fillId="0" borderId="17" xfId="4" applyFont="1" applyBorder="1" applyAlignment="1">
      <alignment horizontal="center" vertical="center"/>
    </xf>
    <xf numFmtId="49" fontId="9" fillId="0" borderId="17" xfId="4" applyNumberFormat="1" applyFont="1" applyBorder="1" applyAlignment="1">
      <alignment horizontal="center" vertical="center"/>
    </xf>
    <xf numFmtId="166" fontId="20" fillId="0" borderId="17" xfId="4" applyNumberFormat="1" applyFont="1" applyBorder="1" applyAlignment="1">
      <alignment vertical="center"/>
    </xf>
    <xf numFmtId="166" fontId="20" fillId="0" borderId="33" xfId="4" applyNumberFormat="1" applyFont="1" applyBorder="1" applyAlignment="1">
      <alignment vertical="center"/>
    </xf>
    <xf numFmtId="166" fontId="20" fillId="0" borderId="16" xfId="4" applyNumberFormat="1" applyFont="1" applyBorder="1" applyAlignment="1">
      <alignment vertical="center"/>
    </xf>
    <xf numFmtId="166" fontId="20" fillId="0" borderId="4" xfId="4" applyNumberFormat="1" applyFont="1" applyBorder="1" applyAlignment="1">
      <alignment vertical="center"/>
    </xf>
    <xf numFmtId="0" fontId="16" fillId="4" borderId="34" xfId="4" applyFont="1" applyFill="1" applyBorder="1" applyAlignment="1">
      <alignment vertical="center"/>
    </xf>
    <xf numFmtId="0" fontId="9" fillId="4" borderId="17" xfId="4" applyFont="1" applyFill="1" applyBorder="1" applyAlignment="1">
      <alignment horizontal="center" vertical="center"/>
    </xf>
    <xf numFmtId="49" fontId="9" fillId="4" borderId="17" xfId="4" applyNumberFormat="1" applyFont="1" applyFill="1" applyBorder="1" applyAlignment="1">
      <alignment horizontal="center" vertical="center"/>
    </xf>
    <xf numFmtId="166" fontId="20" fillId="4" borderId="17" xfId="4" applyNumberFormat="1" applyFont="1" applyFill="1" applyBorder="1" applyAlignment="1">
      <alignment vertical="center"/>
    </xf>
    <xf numFmtId="166" fontId="20" fillId="4" borderId="33" xfId="4" applyNumberFormat="1" applyFont="1" applyFill="1" applyBorder="1" applyAlignment="1">
      <alignment vertical="center"/>
    </xf>
    <xf numFmtId="166" fontId="20" fillId="4" borderId="16" xfId="4" applyNumberFormat="1" applyFont="1" applyFill="1" applyBorder="1" applyAlignment="1">
      <alignment vertical="center"/>
    </xf>
    <xf numFmtId="166" fontId="20" fillId="4" borderId="4" xfId="4" applyNumberFormat="1" applyFont="1" applyFill="1" applyBorder="1" applyAlignment="1">
      <alignment vertical="center"/>
    </xf>
    <xf numFmtId="0" fontId="16" fillId="0" borderId="12" xfId="4" applyFont="1" applyBorder="1" applyAlignment="1">
      <alignment vertical="center"/>
    </xf>
    <xf numFmtId="0" fontId="9" fillId="0" borderId="13" xfId="4" applyFont="1" applyBorder="1" applyAlignment="1">
      <alignment horizontal="center" vertical="center"/>
    </xf>
    <xf numFmtId="49" fontId="9" fillId="0" borderId="13" xfId="4" applyNumberFormat="1" applyFont="1" applyBorder="1" applyAlignment="1">
      <alignment horizontal="center" vertical="center"/>
    </xf>
    <xf numFmtId="166" fontId="20" fillId="0" borderId="13" xfId="4" applyNumberFormat="1" applyFont="1" applyBorder="1" applyAlignment="1">
      <alignment vertical="center"/>
    </xf>
    <xf numFmtId="166" fontId="20" fillId="0" borderId="35" xfId="4" applyNumberFormat="1" applyFont="1" applyBorder="1" applyAlignment="1">
      <alignment vertical="center"/>
    </xf>
    <xf numFmtId="166" fontId="20" fillId="0" borderId="14" xfId="4" applyNumberFormat="1" applyFont="1" applyBorder="1" applyAlignment="1">
      <alignment vertical="center"/>
    </xf>
    <xf numFmtId="166" fontId="20" fillId="0" borderId="36" xfId="4" applyNumberFormat="1" applyFont="1" applyBorder="1" applyAlignment="1">
      <alignment vertical="center"/>
    </xf>
    <xf numFmtId="0" fontId="16" fillId="4" borderId="29" xfId="4" applyFont="1" applyFill="1" applyBorder="1" applyAlignment="1">
      <alignment vertical="center"/>
    </xf>
    <xf numFmtId="0" fontId="9" fillId="4" borderId="19" xfId="4" applyFont="1" applyFill="1" applyBorder="1" applyAlignment="1">
      <alignment horizontal="center" vertical="center"/>
    </xf>
    <xf numFmtId="49" fontId="9" fillId="4" borderId="19" xfId="4" applyNumberFormat="1" applyFont="1" applyFill="1" applyBorder="1" applyAlignment="1">
      <alignment horizontal="center" vertical="center"/>
    </xf>
    <xf numFmtId="166" fontId="20" fillId="4" borderId="19" xfId="4" applyNumberFormat="1" applyFont="1" applyFill="1" applyBorder="1" applyAlignment="1">
      <alignment vertical="center"/>
    </xf>
    <xf numFmtId="166" fontId="20" fillId="4" borderId="30" xfId="4" applyNumberFormat="1" applyFont="1" applyFill="1" applyBorder="1" applyAlignment="1">
      <alignment vertical="center"/>
    </xf>
    <xf numFmtId="166" fontId="20" fillId="4" borderId="20" xfId="4" applyNumberFormat="1" applyFont="1" applyFill="1" applyBorder="1" applyAlignment="1">
      <alignment vertical="center"/>
    </xf>
    <xf numFmtId="0" fontId="16" fillId="4" borderId="10" xfId="4" applyFont="1" applyFill="1" applyBorder="1" applyAlignment="1">
      <alignment vertical="center"/>
    </xf>
    <xf numFmtId="0" fontId="9" fillId="4" borderId="6" xfId="4" applyFont="1" applyFill="1" applyBorder="1" applyAlignment="1">
      <alignment horizontal="center" vertical="center"/>
    </xf>
    <xf numFmtId="49" fontId="9" fillId="4" borderId="6" xfId="4" applyNumberFormat="1" applyFont="1" applyFill="1" applyBorder="1" applyAlignment="1">
      <alignment horizontal="center" vertical="center"/>
    </xf>
    <xf numFmtId="166" fontId="20" fillId="4" borderId="6" xfId="4" applyNumberFormat="1" applyFont="1" applyFill="1" applyBorder="1" applyAlignment="1">
      <alignment vertical="center"/>
    </xf>
    <xf numFmtId="166" fontId="20" fillId="4" borderId="37" xfId="4" applyNumberFormat="1" applyFont="1" applyFill="1" applyBorder="1" applyAlignment="1">
      <alignment vertical="center"/>
    </xf>
    <xf numFmtId="166" fontId="20" fillId="4" borderId="11" xfId="4" applyNumberFormat="1" applyFont="1" applyFill="1" applyBorder="1" applyAlignment="1">
      <alignment vertical="center"/>
    </xf>
    <xf numFmtId="166" fontId="20" fillId="4" borderId="5" xfId="4" applyNumberFormat="1" applyFont="1" applyFill="1" applyBorder="1" applyAlignment="1">
      <alignment vertical="center"/>
    </xf>
    <xf numFmtId="0" fontId="16" fillId="6" borderId="0" xfId="4" applyFont="1" applyFill="1" applyAlignment="1">
      <alignment vertical="center"/>
    </xf>
    <xf numFmtId="0" fontId="9" fillId="5" borderId="0" xfId="4" applyFont="1" applyFill="1" applyAlignment="1">
      <alignment horizontal="center" vertical="center"/>
    </xf>
    <xf numFmtId="166" fontId="20" fillId="0" borderId="0" xfId="4" applyNumberFormat="1" applyFont="1" applyAlignment="1">
      <alignment vertical="center"/>
    </xf>
    <xf numFmtId="166" fontId="20" fillId="0" borderId="38" xfId="4" applyNumberFormat="1" applyFont="1" applyBorder="1" applyAlignment="1">
      <alignment vertical="center"/>
    </xf>
    <xf numFmtId="0" fontId="16" fillId="6" borderId="39" xfId="4" applyFont="1" applyFill="1" applyBorder="1" applyAlignment="1">
      <alignment vertical="center"/>
    </xf>
    <xf numFmtId="0" fontId="9" fillId="6" borderId="40" xfId="4" applyFont="1" applyFill="1" applyBorder="1" applyAlignment="1">
      <alignment horizontal="center" vertical="center"/>
    </xf>
    <xf numFmtId="166" fontId="20" fillId="6" borderId="40" xfId="4" applyNumberFormat="1" applyFont="1" applyFill="1" applyBorder="1" applyAlignment="1">
      <alignment vertical="center"/>
    </xf>
    <xf numFmtId="166" fontId="20" fillId="4" borderId="24" xfId="4" applyNumberFormat="1" applyFont="1" applyFill="1" applyBorder="1" applyAlignment="1">
      <alignment vertical="center"/>
    </xf>
    <xf numFmtId="166" fontId="20" fillId="4" borderId="41" xfId="4" applyNumberFormat="1" applyFont="1" applyFill="1" applyBorder="1" applyAlignment="1">
      <alignment vertical="center"/>
    </xf>
    <xf numFmtId="0" fontId="16" fillId="4" borderId="42" xfId="4" applyFont="1" applyFill="1" applyBorder="1" applyAlignment="1">
      <alignment vertical="center"/>
    </xf>
    <xf numFmtId="0" fontId="9" fillId="4" borderId="43" xfId="4" applyFont="1" applyFill="1" applyBorder="1" applyAlignment="1">
      <alignment horizontal="center" vertical="center"/>
    </xf>
    <xf numFmtId="166" fontId="20" fillId="4" borderId="43" xfId="4" applyNumberFormat="1" applyFont="1" applyFill="1" applyBorder="1" applyAlignment="1">
      <alignment vertical="center"/>
    </xf>
    <xf numFmtId="166" fontId="20" fillId="4" borderId="44" xfId="4" applyNumberFormat="1" applyFont="1" applyFill="1" applyBorder="1" applyAlignment="1">
      <alignment vertical="center"/>
    </xf>
    <xf numFmtId="166" fontId="20" fillId="4" borderId="45" xfId="4" applyNumberFormat="1" applyFont="1" applyFill="1" applyBorder="1" applyAlignment="1">
      <alignment vertical="center"/>
    </xf>
    <xf numFmtId="166" fontId="20" fillId="4" borderId="46" xfId="4" applyNumberFormat="1" applyFont="1" applyFill="1" applyBorder="1" applyAlignment="1">
      <alignment vertical="center"/>
    </xf>
    <xf numFmtId="0" fontId="16" fillId="6" borderId="0" xfId="4" applyFont="1" applyFill="1" applyAlignment="1">
      <alignment vertical="top"/>
    </xf>
    <xf numFmtId="0" fontId="20" fillId="0" borderId="1" xfId="9" applyFont="1" applyBorder="1" applyAlignment="1">
      <alignment vertical="center"/>
    </xf>
    <xf numFmtId="0" fontId="16" fillId="0" borderId="2" xfId="9" applyFont="1" applyBorder="1" applyAlignment="1">
      <alignment vertical="center"/>
    </xf>
    <xf numFmtId="0" fontId="20" fillId="0" borderId="8" xfId="9" applyFont="1" applyBorder="1" applyAlignment="1">
      <alignment horizontal="center" vertical="center" wrapText="1"/>
    </xf>
    <xf numFmtId="0" fontId="20" fillId="0" borderId="9" xfId="9" applyFont="1" applyBorder="1" applyAlignment="1">
      <alignment horizontal="center" vertical="center" wrapText="1"/>
    </xf>
    <xf numFmtId="0" fontId="20" fillId="0" borderId="22" xfId="9" applyFont="1" applyBorder="1" applyAlignment="1">
      <alignment horizontal="center" vertical="center" wrapText="1"/>
    </xf>
    <xf numFmtId="0" fontId="16" fillId="0" borderId="1" xfId="9" applyFont="1" applyBorder="1" applyAlignment="1">
      <alignment vertical="center"/>
    </xf>
    <xf numFmtId="167" fontId="16" fillId="6" borderId="8" xfId="9" applyNumberFormat="1" applyFont="1" applyFill="1" applyBorder="1" applyAlignment="1">
      <alignment horizontal="center" vertical="center"/>
    </xf>
    <xf numFmtId="167" fontId="20" fillId="6" borderId="21" xfId="9" applyNumberFormat="1" applyFont="1" applyFill="1" applyBorder="1" applyAlignment="1">
      <alignment horizontal="center" vertical="center"/>
    </xf>
    <xf numFmtId="167" fontId="16" fillId="6" borderId="43" xfId="9" applyNumberFormat="1" applyFont="1" applyFill="1" applyBorder="1" applyAlignment="1">
      <alignment horizontal="center" vertical="center"/>
    </xf>
    <xf numFmtId="167" fontId="20" fillId="6" borderId="46" xfId="9" applyNumberFormat="1" applyFont="1" applyFill="1" applyBorder="1" applyAlignment="1">
      <alignment horizontal="center" vertical="center"/>
    </xf>
    <xf numFmtId="0" fontId="22" fillId="0" borderId="0" xfId="4" applyFont="1" applyAlignment="1">
      <alignment vertical="top"/>
    </xf>
    <xf numFmtId="0" fontId="16" fillId="5" borderId="0" xfId="4" applyFont="1" applyFill="1" applyAlignment="1">
      <alignment vertical="center"/>
    </xf>
    <xf numFmtId="0" fontId="16" fillId="0" borderId="34" xfId="4" applyFont="1" applyBorder="1" applyAlignment="1">
      <alignment vertical="center"/>
    </xf>
    <xf numFmtId="0" fontId="9" fillId="5" borderId="17" xfId="4" applyFont="1" applyFill="1" applyBorder="1" applyAlignment="1">
      <alignment horizontal="center" vertical="center"/>
    </xf>
    <xf numFmtId="166" fontId="20" fillId="7" borderId="0" xfId="4" applyNumberFormat="1" applyFont="1" applyFill="1" applyAlignment="1">
      <alignment vertical="center"/>
    </xf>
    <xf numFmtId="166" fontId="20" fillId="7" borderId="31" xfId="4" applyNumberFormat="1" applyFont="1" applyFill="1" applyBorder="1" applyAlignment="1">
      <alignment vertical="center"/>
    </xf>
    <xf numFmtId="0" fontId="9" fillId="4" borderId="0" xfId="4" applyFont="1" applyFill="1" applyAlignment="1">
      <alignment horizontal="center" vertical="center"/>
    </xf>
    <xf numFmtId="166" fontId="20" fillId="7" borderId="4" xfId="4" applyNumberFormat="1" applyFont="1" applyFill="1" applyBorder="1" applyAlignment="1">
      <alignment vertical="center"/>
    </xf>
    <xf numFmtId="49" fontId="9" fillId="0" borderId="8" xfId="4" applyNumberFormat="1" applyFont="1" applyBorder="1" applyAlignment="1">
      <alignment horizontal="center" vertical="center"/>
    </xf>
    <xf numFmtId="0" fontId="16" fillId="4" borderId="0" xfId="4" applyFont="1" applyFill="1" applyAlignment="1">
      <alignment vertical="center"/>
    </xf>
    <xf numFmtId="166" fontId="20" fillId="7" borderId="46" xfId="4" applyNumberFormat="1" applyFont="1" applyFill="1" applyBorder="1" applyAlignment="1">
      <alignment vertical="center"/>
    </xf>
    <xf numFmtId="166" fontId="20" fillId="6" borderId="45" xfId="4" applyNumberFormat="1" applyFont="1" applyFill="1" applyBorder="1" applyAlignment="1">
      <alignment vertical="center"/>
    </xf>
    <xf numFmtId="0" fontId="16" fillId="0" borderId="3" xfId="9" applyFont="1" applyBorder="1" applyAlignment="1">
      <alignment vertical="center"/>
    </xf>
    <xf numFmtId="0" fontId="16" fillId="0" borderId="4" xfId="9" applyFont="1" applyBorder="1" applyAlignment="1">
      <alignment vertical="center"/>
    </xf>
    <xf numFmtId="167" fontId="16" fillId="0" borderId="17" xfId="9" applyNumberFormat="1" applyFont="1" applyBorder="1" applyAlignment="1">
      <alignment horizontal="center" vertical="center"/>
    </xf>
    <xf numFmtId="167" fontId="20" fillId="0" borderId="47" xfId="9" applyNumberFormat="1" applyFont="1" applyBorder="1" applyAlignment="1">
      <alignment horizontal="center" vertical="center"/>
    </xf>
    <xf numFmtId="0" fontId="16" fillId="0" borderId="18" xfId="9" applyFont="1" applyBorder="1" applyAlignment="1">
      <alignment vertical="center"/>
    </xf>
    <xf numFmtId="0" fontId="16" fillId="0" borderId="46" xfId="9" applyFont="1" applyBorder="1" applyAlignment="1">
      <alignment vertical="center"/>
    </xf>
    <xf numFmtId="167" fontId="20" fillId="6" borderId="48" xfId="9" applyNumberFormat="1" applyFont="1" applyFill="1" applyBorder="1" applyAlignment="1">
      <alignment horizontal="center" vertical="center"/>
    </xf>
    <xf numFmtId="0" fontId="16" fillId="3" borderId="0" xfId="4" applyFont="1" applyFill="1" applyAlignment="1">
      <alignment vertical="center"/>
    </xf>
    <xf numFmtId="0" fontId="16" fillId="3" borderId="0" xfId="4" applyFont="1" applyFill="1" applyAlignment="1">
      <alignment horizontal="center" vertical="center"/>
    </xf>
    <xf numFmtId="0" fontId="10" fillId="3" borderId="0" xfId="9" applyFont="1" applyFill="1" applyAlignment="1">
      <alignment horizontal="center"/>
    </xf>
    <xf numFmtId="0" fontId="18" fillId="0" borderId="0" xfId="2" applyFont="1" applyAlignment="1">
      <alignment horizontal="left" vertical="center"/>
    </xf>
    <xf numFmtId="0" fontId="20" fillId="4" borderId="0" xfId="4" applyFont="1" applyFill="1" applyAlignment="1">
      <alignment vertical="center"/>
    </xf>
    <xf numFmtId="0" fontId="20" fillId="6" borderId="0" xfId="4" applyFont="1" applyFill="1"/>
    <xf numFmtId="0" fontId="9" fillId="6" borderId="0" xfId="4" applyFont="1" applyFill="1" applyAlignment="1">
      <alignment horizontal="center"/>
    </xf>
    <xf numFmtId="0" fontId="9" fillId="6" borderId="0" xfId="4" applyFont="1" applyFill="1" applyAlignment="1">
      <alignment horizontal="center" wrapText="1"/>
    </xf>
    <xf numFmtId="0" fontId="16" fillId="6" borderId="34" xfId="4" applyFont="1" applyFill="1" applyBorder="1" applyAlignment="1">
      <alignment vertical="center"/>
    </xf>
    <xf numFmtId="0" fontId="9" fillId="6" borderId="17" xfId="4" applyFont="1" applyFill="1" applyBorder="1" applyAlignment="1">
      <alignment horizontal="center" vertical="center"/>
    </xf>
    <xf numFmtId="166" fontId="20" fillId="6" borderId="17" xfId="4" applyNumberFormat="1" applyFont="1" applyFill="1" applyBorder="1" applyAlignment="1">
      <alignment vertical="center"/>
    </xf>
    <xf numFmtId="166" fontId="20" fillId="6" borderId="33" xfId="4" applyNumberFormat="1" applyFont="1" applyFill="1" applyBorder="1" applyAlignment="1">
      <alignment vertical="center"/>
    </xf>
    <xf numFmtId="166" fontId="20" fillId="6" borderId="16" xfId="4" applyNumberFormat="1" applyFont="1" applyFill="1" applyBorder="1" applyAlignment="1">
      <alignment vertical="center"/>
    </xf>
    <xf numFmtId="0" fontId="16" fillId="6" borderId="49" xfId="4" applyFont="1" applyFill="1" applyBorder="1" applyAlignment="1">
      <alignment vertical="center"/>
    </xf>
    <xf numFmtId="0" fontId="9" fillId="6" borderId="50" xfId="4" applyFont="1" applyFill="1" applyBorder="1" applyAlignment="1">
      <alignment horizontal="center" vertical="center"/>
    </xf>
    <xf numFmtId="166" fontId="20" fillId="6" borderId="50" xfId="4" applyNumberFormat="1" applyFont="1" applyFill="1" applyBorder="1" applyAlignment="1">
      <alignment vertical="center"/>
    </xf>
    <xf numFmtId="166" fontId="20" fillId="6" borderId="51" xfId="4" applyNumberFormat="1" applyFont="1" applyFill="1" applyBorder="1" applyAlignment="1">
      <alignment vertical="center"/>
    </xf>
    <xf numFmtId="166" fontId="20" fillId="6" borderId="38" xfId="4" applyNumberFormat="1" applyFont="1" applyFill="1" applyBorder="1" applyAlignment="1">
      <alignment vertical="center"/>
    </xf>
    <xf numFmtId="166" fontId="20" fillId="0" borderId="45" xfId="4" applyNumberFormat="1" applyFont="1" applyBorder="1" applyAlignment="1">
      <alignment vertical="center"/>
    </xf>
    <xf numFmtId="0" fontId="9" fillId="6" borderId="0" xfId="4" applyFont="1" applyFill="1" applyAlignment="1">
      <alignment horizontal="center" vertical="center"/>
    </xf>
    <xf numFmtId="166" fontId="20" fillId="6" borderId="0" xfId="4" applyNumberFormat="1" applyFont="1" applyFill="1" applyAlignment="1">
      <alignment vertical="center"/>
    </xf>
    <xf numFmtId="0" fontId="16" fillId="6" borderId="7" xfId="4" applyFont="1" applyFill="1" applyBorder="1" applyAlignment="1">
      <alignment vertical="center"/>
    </xf>
    <xf numFmtId="0" fontId="9" fillId="6" borderId="8" xfId="4" applyFont="1" applyFill="1" applyBorder="1" applyAlignment="1">
      <alignment horizontal="center" vertical="center"/>
    </xf>
    <xf numFmtId="166" fontId="20" fillId="6" borderId="8" xfId="4" applyNumberFormat="1" applyFont="1" applyFill="1" applyBorder="1" applyAlignment="1">
      <alignment vertical="center"/>
    </xf>
    <xf numFmtId="166" fontId="20" fillId="6" borderId="22" xfId="4" applyNumberFormat="1" applyFont="1" applyFill="1" applyBorder="1" applyAlignment="1">
      <alignment vertical="center"/>
    </xf>
    <xf numFmtId="166" fontId="20" fillId="6" borderId="9" xfId="4" applyNumberFormat="1" applyFont="1" applyFill="1" applyBorder="1" applyAlignment="1">
      <alignment vertical="center"/>
    </xf>
    <xf numFmtId="166" fontId="20" fillId="0" borderId="2" xfId="4" applyNumberFormat="1" applyFont="1" applyBorder="1" applyAlignment="1">
      <alignment vertical="center"/>
    </xf>
    <xf numFmtId="0" fontId="16" fillId="6" borderId="0" xfId="9" applyFont="1" applyFill="1" applyAlignment="1">
      <alignment vertical="center"/>
    </xf>
    <xf numFmtId="167" fontId="16" fillId="6" borderId="0" xfId="9" applyNumberFormat="1" applyFont="1" applyFill="1" applyAlignment="1">
      <alignment horizontal="center" vertical="center"/>
    </xf>
    <xf numFmtId="167" fontId="16" fillId="0" borderId="43" xfId="9" applyNumberFormat="1" applyFont="1" applyBorder="1" applyAlignment="1">
      <alignment horizontal="center" vertical="center"/>
    </xf>
    <xf numFmtId="167" fontId="20" fillId="0" borderId="48" xfId="9" applyNumberFormat="1" applyFont="1" applyBorder="1" applyAlignment="1">
      <alignment horizontal="center" vertical="center"/>
    </xf>
    <xf numFmtId="0" fontId="20" fillId="0" borderId="0" xfId="4" applyFont="1" applyAlignment="1">
      <alignment horizontal="center" wrapText="1"/>
    </xf>
    <xf numFmtId="0" fontId="16" fillId="0" borderId="4" xfId="4" applyFont="1" applyBorder="1" applyAlignment="1">
      <alignment vertical="center"/>
    </xf>
    <xf numFmtId="0" fontId="9" fillId="0" borderId="4" xfId="4" applyFont="1" applyBorder="1" applyAlignment="1">
      <alignment vertical="center"/>
    </xf>
    <xf numFmtId="0" fontId="9" fillId="0" borderId="4" xfId="4" applyFont="1" applyBorder="1" applyAlignment="1">
      <alignment horizontal="center" vertical="center"/>
    </xf>
    <xf numFmtId="168" fontId="20" fillId="0" borderId="4" xfId="4" applyNumberFormat="1" applyFont="1" applyBorder="1" applyAlignment="1">
      <alignment vertical="center"/>
    </xf>
    <xf numFmtId="168" fontId="20" fillId="0" borderId="47" xfId="4" applyNumberFormat="1" applyFont="1" applyBorder="1" applyAlignment="1">
      <alignment horizontal="center" vertical="center"/>
    </xf>
    <xf numFmtId="0" fontId="16" fillId="0" borderId="42" xfId="4" applyFont="1" applyBorder="1" applyAlignment="1">
      <alignment vertical="center"/>
    </xf>
    <xf numFmtId="0" fontId="16" fillId="0" borderId="31" xfId="4" applyFont="1" applyBorder="1" applyAlignment="1">
      <alignment vertical="center"/>
    </xf>
    <xf numFmtId="0" fontId="9" fillId="0" borderId="31" xfId="4" applyFont="1" applyBorder="1" applyAlignment="1">
      <alignment vertical="center"/>
    </xf>
    <xf numFmtId="0" fontId="9" fillId="0" borderId="31" xfId="4" applyFont="1" applyBorder="1" applyAlignment="1">
      <alignment horizontal="center" vertical="center"/>
    </xf>
    <xf numFmtId="168" fontId="20" fillId="0" borderId="31" xfId="4" applyNumberFormat="1" applyFont="1" applyBorder="1" applyAlignment="1">
      <alignment vertical="center"/>
    </xf>
    <xf numFmtId="168" fontId="20" fillId="0" borderId="52" xfId="4" applyNumberFormat="1" applyFont="1" applyBorder="1" applyAlignment="1">
      <alignment horizontal="center" vertical="center"/>
    </xf>
    <xf numFmtId="168" fontId="20" fillId="0" borderId="33" xfId="4" applyNumberFormat="1" applyFont="1" applyBorder="1" applyAlignment="1">
      <alignment horizontal="center" vertical="center"/>
    </xf>
    <xf numFmtId="168" fontId="20" fillId="0" borderId="47" xfId="4" applyNumberFormat="1" applyFont="1" applyBorder="1" applyAlignment="1">
      <alignment horizontal="center" vertical="center"/>
    </xf>
    <xf numFmtId="168" fontId="20" fillId="0" borderId="30" xfId="4" applyNumberFormat="1" applyFont="1" applyBorder="1" applyAlignment="1">
      <alignment horizontal="center" vertical="center"/>
    </xf>
    <xf numFmtId="168" fontId="20" fillId="0" borderId="52" xfId="4" applyNumberFormat="1" applyFont="1" applyBorder="1" applyAlignment="1">
      <alignment horizontal="center" vertical="center"/>
    </xf>
    <xf numFmtId="49" fontId="4" fillId="0" borderId="0" xfId="2" applyNumberFormat="1" applyFont="1" applyAlignment="1" applyProtection="1">
      <alignment horizontal="left" vertical="top"/>
      <protection locked="0"/>
    </xf>
    <xf numFmtId="0" fontId="5" fillId="0" borderId="0" xfId="3" applyFont="1" applyAlignment="1">
      <alignment horizontal="left" vertical="center"/>
    </xf>
    <xf numFmtId="0" fontId="10" fillId="0" borderId="0" xfId="2" applyFont="1" applyAlignment="1">
      <alignment vertical="center"/>
    </xf>
    <xf numFmtId="164" fontId="7" fillId="0" borderId="0" xfId="4" applyNumberFormat="1" applyFont="1" applyAlignment="1">
      <alignment horizontal="left" vertical="top"/>
    </xf>
    <xf numFmtId="0" fontId="8" fillId="0" borderId="0" xfId="4" applyFont="1" applyAlignment="1">
      <alignment vertical="center"/>
    </xf>
    <xf numFmtId="0" fontId="11" fillId="0" borderId="7" xfId="4" applyFont="1" applyBorder="1" applyAlignment="1">
      <alignment vertical="center"/>
    </xf>
    <xf numFmtId="0" fontId="13" fillId="0" borderId="8" xfId="4" applyFont="1" applyBorder="1" applyAlignment="1">
      <alignment horizontal="left" vertical="center" indent="1"/>
    </xf>
    <xf numFmtId="0" fontId="13" fillId="0" borderId="8" xfId="4" applyFont="1" applyBorder="1" applyAlignment="1">
      <alignment horizontal="center" vertical="center"/>
    </xf>
    <xf numFmtId="0" fontId="11" fillId="0" borderId="8" xfId="4" applyFont="1" applyBorder="1" applyAlignment="1">
      <alignment horizontal="center" vertical="center"/>
    </xf>
    <xf numFmtId="0" fontId="12" fillId="4" borderId="9" xfId="4" applyFont="1" applyFill="1" applyBorder="1" applyAlignment="1">
      <alignment horizontal="center" vertical="center"/>
    </xf>
    <xf numFmtId="0" fontId="11" fillId="0" borderId="10" xfId="4" applyFont="1" applyBorder="1" applyAlignment="1">
      <alignment vertical="center"/>
    </xf>
    <xf numFmtId="0" fontId="13" fillId="0" borderId="6" xfId="4" applyFont="1" applyBorder="1" applyAlignment="1">
      <alignment horizontal="left" vertical="center" indent="1"/>
    </xf>
    <xf numFmtId="0" fontId="13" fillId="0" borderId="6" xfId="4" applyFont="1" applyBorder="1" applyAlignment="1">
      <alignment horizontal="center" vertical="center"/>
    </xf>
    <xf numFmtId="0" fontId="11" fillId="0" borderId="6" xfId="4" applyFont="1" applyBorder="1" applyAlignment="1">
      <alignment horizontal="center" vertical="center"/>
    </xf>
    <xf numFmtId="0" fontId="12" fillId="4" borderId="11" xfId="4" applyFont="1" applyFill="1" applyBorder="1" applyAlignment="1">
      <alignment horizontal="center" vertical="center"/>
    </xf>
    <xf numFmtId="0" fontId="11" fillId="0" borderId="29" xfId="4" applyFont="1" applyBorder="1" applyAlignment="1">
      <alignment vertical="center"/>
    </xf>
    <xf numFmtId="0" fontId="13" fillId="0" borderId="19" xfId="4" applyFont="1" applyBorder="1" applyAlignment="1">
      <alignment horizontal="left" vertical="center" indent="1"/>
    </xf>
    <xf numFmtId="0" fontId="13" fillId="0" borderId="19" xfId="4" applyFont="1" applyBorder="1" applyAlignment="1">
      <alignment horizontal="center" vertical="center"/>
    </xf>
    <xf numFmtId="0" fontId="11" fillId="0" borderId="19" xfId="4" applyFont="1" applyBorder="1" applyAlignment="1">
      <alignment horizontal="center" vertical="center"/>
    </xf>
    <xf numFmtId="0" fontId="12" fillId="4" borderId="20" xfId="4" applyFont="1" applyFill="1" applyBorder="1" applyAlignment="1">
      <alignment horizontal="center" vertical="center"/>
    </xf>
    <xf numFmtId="0" fontId="11" fillId="0" borderId="34" xfId="4" applyFont="1" applyBorder="1" applyAlignment="1">
      <alignment vertical="center"/>
    </xf>
    <xf numFmtId="0" fontId="13" fillId="0" borderId="17" xfId="4" applyFont="1" applyBorder="1" applyAlignment="1">
      <alignment horizontal="left" vertical="center" indent="1"/>
    </xf>
    <xf numFmtId="0" fontId="13" fillId="0" borderId="17" xfId="4" applyFont="1" applyBorder="1" applyAlignment="1">
      <alignment horizontal="center" vertical="center"/>
    </xf>
    <xf numFmtId="0" fontId="11" fillId="0" borderId="17" xfId="4" applyFont="1" applyBorder="1" applyAlignment="1">
      <alignment horizontal="center" vertical="center"/>
    </xf>
    <xf numFmtId="0" fontId="12" fillId="4" borderId="16" xfId="4" applyFont="1" applyFill="1" applyBorder="1" applyAlignment="1">
      <alignment horizontal="center" vertical="center"/>
    </xf>
    <xf numFmtId="0" fontId="10" fillId="0" borderId="0" xfId="2" applyFont="1" applyAlignment="1">
      <alignment horizontal="left" vertical="center" indent="1"/>
    </xf>
    <xf numFmtId="0" fontId="11" fillId="0" borderId="12" xfId="4" applyFont="1" applyBorder="1" applyAlignment="1">
      <alignment vertical="center"/>
    </xf>
    <xf numFmtId="0" fontId="13" fillId="0" borderId="13" xfId="4" applyFont="1" applyBorder="1" applyAlignment="1">
      <alignment horizontal="left" vertical="center" indent="1"/>
    </xf>
    <xf numFmtId="0" fontId="13" fillId="0" borderId="13" xfId="4" applyFont="1" applyBorder="1" applyAlignment="1">
      <alignment horizontal="center" vertical="center"/>
    </xf>
    <xf numFmtId="0" fontId="11" fillId="0" borderId="13" xfId="4" applyFont="1" applyBorder="1" applyAlignment="1">
      <alignment horizontal="center" vertical="center"/>
    </xf>
    <xf numFmtId="0" fontId="12" fillId="4" borderId="14" xfId="4" applyFont="1" applyFill="1" applyBorder="1" applyAlignment="1">
      <alignment horizontal="center" vertical="center"/>
    </xf>
    <xf numFmtId="3" fontId="14" fillId="3" borderId="0" xfId="2" applyNumberFormat="1" applyFont="1" applyFill="1" applyAlignment="1">
      <alignment vertical="center"/>
    </xf>
    <xf numFmtId="165" fontId="8" fillId="2" borderId="1" xfId="5" applyNumberFormat="1" applyFont="1" applyFill="1" applyBorder="1" applyAlignment="1">
      <alignment vertical="center"/>
    </xf>
    <xf numFmtId="165" fontId="8" fillId="2" borderId="2" xfId="5" applyNumberFormat="1" applyFont="1" applyFill="1" applyBorder="1" applyAlignment="1"/>
    <xf numFmtId="169" fontId="11" fillId="4" borderId="1" xfId="11" applyNumberFormat="1" applyFont="1" applyFill="1" applyBorder="1" applyAlignment="1">
      <alignment vertical="center"/>
    </xf>
    <xf numFmtId="0" fontId="11" fillId="4" borderId="2" xfId="11" applyFont="1" applyFill="1" applyBorder="1" applyAlignment="1">
      <alignment vertical="center" wrapText="1"/>
    </xf>
    <xf numFmtId="0" fontId="12" fillId="0" borderId="20" xfId="4" applyFont="1" applyBorder="1" applyAlignment="1">
      <alignment horizontal="center" vertical="center"/>
    </xf>
    <xf numFmtId="0" fontId="13" fillId="0" borderId="5" xfId="4" applyFont="1" applyBorder="1" applyAlignment="1">
      <alignment vertical="center"/>
    </xf>
    <xf numFmtId="0" fontId="13" fillId="0" borderId="5" xfId="2" applyFont="1" applyBorder="1"/>
    <xf numFmtId="0" fontId="24" fillId="0" borderId="0" xfId="2" applyFont="1" applyAlignment="1">
      <alignment horizontal="left"/>
    </xf>
    <xf numFmtId="0" fontId="10" fillId="3" borderId="0" xfId="2" applyFont="1" applyFill="1" applyAlignment="1">
      <alignment vertical="center"/>
    </xf>
    <xf numFmtId="0" fontId="16" fillId="0" borderId="0" xfId="4" applyFont="1" applyAlignment="1">
      <alignment vertical="top"/>
    </xf>
    <xf numFmtId="0" fontId="20" fillId="8" borderId="0" xfId="4" applyFont="1" applyFill="1" applyAlignment="1">
      <alignment vertical="center"/>
    </xf>
    <xf numFmtId="0" fontId="10" fillId="8" borderId="0" xfId="2" applyFont="1" applyFill="1" applyAlignment="1">
      <alignment vertical="center"/>
    </xf>
    <xf numFmtId="0" fontId="10" fillId="8" borderId="0" xfId="2" applyFont="1" applyFill="1" applyAlignment="1">
      <alignment horizontal="center" vertical="center"/>
    </xf>
    <xf numFmtId="0" fontId="16" fillId="0" borderId="1" xfId="4" applyFont="1" applyBorder="1" applyAlignment="1">
      <alignment vertical="center"/>
    </xf>
    <xf numFmtId="0" fontId="16" fillId="0" borderId="2" xfId="4" applyFont="1" applyBorder="1" applyAlignment="1">
      <alignment vertical="center"/>
    </xf>
    <xf numFmtId="0" fontId="16" fillId="0" borderId="15" xfId="4" applyFont="1" applyBorder="1" applyAlignment="1">
      <alignment vertical="center"/>
    </xf>
    <xf numFmtId="0" fontId="9" fillId="0" borderId="8" xfId="4" applyFont="1" applyBorder="1" applyAlignment="1">
      <alignment vertical="center"/>
    </xf>
    <xf numFmtId="168" fontId="20" fillId="0" borderId="8" xfId="4" applyNumberFormat="1" applyFont="1" applyBorder="1" applyAlignment="1">
      <alignment horizontal="center" vertical="center"/>
    </xf>
    <xf numFmtId="168" fontId="20" fillId="0" borderId="9" xfId="4" applyNumberFormat="1" applyFont="1" applyBorder="1" applyAlignment="1">
      <alignment horizontal="center" vertical="center"/>
    </xf>
    <xf numFmtId="0" fontId="16" fillId="0" borderId="18" xfId="4" applyFont="1" applyBorder="1" applyAlignment="1">
      <alignment vertical="center"/>
    </xf>
    <xf numFmtId="0" fontId="16" fillId="0" borderId="53" xfId="4" applyFont="1" applyBorder="1" applyAlignment="1">
      <alignment vertical="center"/>
    </xf>
    <xf numFmtId="0" fontId="9" fillId="0" borderId="19" xfId="4" applyFont="1" applyBorder="1" applyAlignment="1">
      <alignment vertical="center"/>
    </xf>
    <xf numFmtId="168" fontId="20" fillId="0" borderId="19" xfId="4" applyNumberFormat="1" applyFont="1" applyBorder="1" applyAlignment="1">
      <alignment horizontal="center" vertical="center"/>
    </xf>
    <xf numFmtId="168" fontId="20" fillId="0" borderId="20" xfId="4" applyNumberFormat="1" applyFont="1" applyBorder="1" applyAlignment="1">
      <alignment horizontal="center" vertical="center"/>
    </xf>
    <xf numFmtId="0" fontId="16" fillId="0" borderId="3" xfId="4" applyFont="1" applyBorder="1" applyAlignment="1">
      <alignment vertical="center"/>
    </xf>
    <xf numFmtId="0" fontId="9" fillId="0" borderId="17" xfId="4" applyFont="1" applyBorder="1" applyAlignment="1">
      <alignment vertical="center"/>
    </xf>
    <xf numFmtId="168" fontId="20" fillId="0" borderId="17" xfId="4" applyNumberFormat="1" applyFont="1" applyBorder="1" applyAlignment="1">
      <alignment horizontal="center" vertical="center"/>
    </xf>
    <xf numFmtId="168" fontId="20" fillId="0" borderId="16" xfId="4" applyNumberFormat="1" applyFont="1" applyBorder="1" applyAlignment="1">
      <alignment horizontal="center" vertical="center"/>
    </xf>
    <xf numFmtId="0" fontId="16" fillId="0" borderId="54" xfId="4" applyFont="1" applyBorder="1" applyAlignment="1">
      <alignment vertical="center"/>
    </xf>
    <xf numFmtId="0" fontId="16" fillId="0" borderId="46" xfId="4" applyFont="1" applyBorder="1" applyAlignment="1">
      <alignment vertical="center"/>
    </xf>
    <xf numFmtId="0" fontId="16" fillId="0" borderId="55" xfId="4" applyFont="1" applyBorder="1" applyAlignment="1">
      <alignment vertical="center"/>
    </xf>
    <xf numFmtId="0" fontId="9" fillId="0" borderId="43" xfId="4" applyFont="1" applyBorder="1" applyAlignment="1">
      <alignment vertical="center"/>
    </xf>
    <xf numFmtId="0" fontId="9" fillId="0" borderId="43" xfId="4" applyFont="1" applyBorder="1" applyAlignment="1">
      <alignment horizontal="center" vertical="center"/>
    </xf>
    <xf numFmtId="168" fontId="20" fillId="0" borderId="43" xfId="4" applyNumberFormat="1" applyFont="1" applyBorder="1" applyAlignment="1">
      <alignment horizontal="center" vertical="center"/>
    </xf>
    <xf numFmtId="168" fontId="20" fillId="0" borderId="45" xfId="4" applyNumberFormat="1" applyFont="1" applyBorder="1" applyAlignment="1">
      <alignment horizontal="center" vertical="center"/>
    </xf>
    <xf numFmtId="0" fontId="9" fillId="0" borderId="0" xfId="4" applyFont="1" applyAlignment="1">
      <alignment vertical="center"/>
    </xf>
    <xf numFmtId="0" fontId="16" fillId="6" borderId="56" xfId="4" applyFont="1" applyFill="1" applyBorder="1" applyAlignment="1">
      <alignment vertical="center"/>
    </xf>
    <xf numFmtId="0" fontId="16" fillId="6" borderId="36" xfId="4" applyFont="1" applyFill="1" applyBorder="1" applyAlignment="1">
      <alignment vertical="center"/>
    </xf>
    <xf numFmtId="0" fontId="16" fillId="6" borderId="57" xfId="4" applyFont="1" applyFill="1" applyBorder="1" applyAlignment="1">
      <alignment vertical="center"/>
    </xf>
    <xf numFmtId="0" fontId="10" fillId="6" borderId="13" xfId="2" applyFont="1" applyFill="1" applyBorder="1" applyAlignment="1">
      <alignment vertical="center"/>
    </xf>
    <xf numFmtId="0" fontId="9" fillId="6" borderId="13" xfId="4" applyFont="1" applyFill="1" applyBorder="1" applyAlignment="1">
      <alignment horizontal="center" vertical="center"/>
    </xf>
    <xf numFmtId="170" fontId="9" fillId="6" borderId="13" xfId="4" applyNumberFormat="1" applyFont="1" applyFill="1" applyBorder="1" applyAlignment="1">
      <alignment horizontal="center" vertical="center"/>
    </xf>
    <xf numFmtId="168" fontId="20" fillId="6" borderId="13" xfId="4" applyNumberFormat="1" applyFont="1" applyFill="1" applyBorder="1" applyAlignment="1">
      <alignment horizontal="center" vertical="center"/>
    </xf>
    <xf numFmtId="168" fontId="20" fillId="6" borderId="14" xfId="4" applyNumberFormat="1" applyFont="1" applyFill="1" applyBorder="1" applyAlignment="1">
      <alignment horizontal="center" vertical="center"/>
    </xf>
    <xf numFmtId="0" fontId="10" fillId="6" borderId="0" xfId="2" applyFont="1" applyFill="1" applyAlignment="1">
      <alignment vertical="center"/>
    </xf>
    <xf numFmtId="0" fontId="16" fillId="6" borderId="18" xfId="4" applyFont="1" applyFill="1" applyBorder="1" applyAlignment="1">
      <alignment vertical="center"/>
    </xf>
    <xf numFmtId="0" fontId="16" fillId="6" borderId="31" xfId="4" applyFont="1" applyFill="1" applyBorder="1" applyAlignment="1">
      <alignment vertical="center"/>
    </xf>
    <xf numFmtId="0" fontId="16" fillId="6" borderId="53" xfId="4" applyFont="1" applyFill="1" applyBorder="1" applyAlignment="1">
      <alignment vertical="center"/>
    </xf>
    <xf numFmtId="0" fontId="9" fillId="6" borderId="19" xfId="4" applyFont="1" applyFill="1" applyBorder="1" applyAlignment="1">
      <alignment vertical="center"/>
    </xf>
    <xf numFmtId="170" fontId="9" fillId="6" borderId="19" xfId="4" applyNumberFormat="1" applyFont="1" applyFill="1" applyBorder="1" applyAlignment="1">
      <alignment horizontal="center" vertical="center"/>
    </xf>
    <xf numFmtId="168" fontId="20" fillId="6" borderId="19" xfId="4" applyNumberFormat="1" applyFont="1" applyFill="1" applyBorder="1" applyAlignment="1">
      <alignment horizontal="center" vertical="center"/>
    </xf>
    <xf numFmtId="168" fontId="20" fillId="6" borderId="20" xfId="4" applyNumberFormat="1" applyFont="1" applyFill="1" applyBorder="1" applyAlignment="1">
      <alignment horizontal="center" vertical="center"/>
    </xf>
    <xf numFmtId="168" fontId="20" fillId="6" borderId="0" xfId="4" applyNumberFormat="1" applyFont="1" applyFill="1" applyAlignment="1">
      <alignment horizontal="center" vertical="center"/>
    </xf>
    <xf numFmtId="0" fontId="10" fillId="6" borderId="19" xfId="2" applyFont="1" applyFill="1" applyBorder="1" applyAlignment="1">
      <alignment vertical="center"/>
    </xf>
    <xf numFmtId="0" fontId="9" fillId="0" borderId="2" xfId="4" applyFont="1" applyBorder="1" applyAlignment="1">
      <alignment vertical="center"/>
    </xf>
    <xf numFmtId="0" fontId="9" fillId="0" borderId="2" xfId="4" applyFont="1" applyBorder="1" applyAlignment="1">
      <alignment horizontal="center" vertical="center"/>
    </xf>
    <xf numFmtId="165" fontId="20" fillId="0" borderId="46" xfId="12" applyNumberFormat="1" applyFont="1" applyBorder="1"/>
    <xf numFmtId="0" fontId="16" fillId="0" borderId="56" xfId="4" applyFont="1" applyBorder="1" applyAlignment="1">
      <alignment vertical="center"/>
    </xf>
    <xf numFmtId="0" fontId="16" fillId="0" borderId="36" xfId="4" applyFont="1" applyBorder="1" applyAlignment="1">
      <alignment vertical="center"/>
    </xf>
    <xf numFmtId="0" fontId="9" fillId="0" borderId="36" xfId="4" applyFont="1" applyBorder="1" applyAlignment="1">
      <alignment vertical="center"/>
    </xf>
    <xf numFmtId="0" fontId="9" fillId="0" borderId="36" xfId="4" applyFont="1" applyBorder="1" applyAlignment="1">
      <alignment horizontal="center" vertical="center"/>
    </xf>
    <xf numFmtId="168" fontId="20" fillId="0" borderId="13" xfId="4" applyNumberFormat="1" applyFont="1" applyBorder="1" applyAlignment="1">
      <alignment horizontal="center" vertical="center"/>
    </xf>
    <xf numFmtId="168" fontId="20" fillId="0" borderId="58" xfId="4" applyNumberFormat="1" applyFont="1" applyBorder="1" applyAlignment="1">
      <alignment horizontal="center" vertical="center"/>
    </xf>
    <xf numFmtId="0" fontId="16" fillId="0" borderId="23" xfId="4" applyFont="1" applyBorder="1" applyAlignment="1">
      <alignment vertical="center"/>
    </xf>
    <xf numFmtId="0" fontId="3" fillId="0" borderId="0" xfId="2" applyFont="1" applyAlignment="1">
      <alignment horizontal="left" vertical="center"/>
    </xf>
    <xf numFmtId="0" fontId="12" fillId="0" borderId="9" xfId="4" applyFont="1" applyBorder="1" applyAlignment="1">
      <alignment horizontal="center" vertical="center"/>
    </xf>
    <xf numFmtId="0" fontId="12" fillId="0" borderId="16" xfId="4" applyFont="1" applyBorder="1" applyAlignment="1">
      <alignment horizontal="center" vertical="center"/>
    </xf>
    <xf numFmtId="0" fontId="11" fillId="0" borderId="42" xfId="4" applyFont="1" applyBorder="1" applyAlignment="1">
      <alignment vertical="center"/>
    </xf>
    <xf numFmtId="0" fontId="13" fillId="0" borderId="43" xfId="4" applyFont="1" applyBorder="1" applyAlignment="1">
      <alignment horizontal="left" vertical="center" indent="1"/>
    </xf>
    <xf numFmtId="0" fontId="13" fillId="0" borderId="43" xfId="4" applyFont="1" applyBorder="1" applyAlignment="1">
      <alignment horizontal="center" vertical="center"/>
    </xf>
    <xf numFmtId="0" fontId="11" fillId="0" borderId="43" xfId="4" applyFont="1" applyBorder="1" applyAlignment="1">
      <alignment horizontal="center" vertical="center"/>
    </xf>
    <xf numFmtId="0" fontId="12" fillId="0" borderId="45" xfId="4" applyFont="1" applyBorder="1" applyAlignment="1">
      <alignment horizontal="center" vertical="center"/>
    </xf>
    <xf numFmtId="0" fontId="16" fillId="4" borderId="0" xfId="4" applyFont="1" applyFill="1" applyAlignment="1">
      <alignment horizontal="center" vertical="center"/>
    </xf>
    <xf numFmtId="0" fontId="10" fillId="10" borderId="0" xfId="0" applyFont="1" applyFill="1"/>
    <xf numFmtId="0" fontId="10" fillId="0" borderId="0" xfId="0" applyFont="1"/>
    <xf numFmtId="0" fontId="10" fillId="0" borderId="0" xfId="0" applyFont="1" applyAlignment="1">
      <alignment horizontal="left" indent="1"/>
    </xf>
    <xf numFmtId="0" fontId="10" fillId="5" borderId="0" xfId="0" applyFont="1" applyFill="1"/>
    <xf numFmtId="0" fontId="26" fillId="0" borderId="0" xfId="2" applyFont="1" applyAlignment="1">
      <alignment horizontal="left" vertical="center"/>
    </xf>
    <xf numFmtId="0" fontId="10" fillId="10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10" fillId="5" borderId="0" xfId="0" applyFont="1" applyFill="1" applyAlignment="1">
      <alignment vertical="center"/>
    </xf>
    <xf numFmtId="0" fontId="10" fillId="0" borderId="0" xfId="0" applyFont="1" applyAlignment="1">
      <alignment horizontal="center" vertical="center"/>
    </xf>
    <xf numFmtId="0" fontId="9" fillId="0" borderId="32" xfId="4" applyFont="1" applyBorder="1" applyAlignment="1">
      <alignment horizontal="center" vertical="center"/>
    </xf>
    <xf numFmtId="0" fontId="9" fillId="0" borderId="17" xfId="4" applyFont="1" applyBorder="1" applyAlignment="1">
      <alignment horizontal="left" vertical="center" indent="1"/>
    </xf>
    <xf numFmtId="0" fontId="9" fillId="0" borderId="53" xfId="4" applyFont="1" applyBorder="1" applyAlignment="1">
      <alignment horizontal="center" vertical="center"/>
    </xf>
    <xf numFmtId="0" fontId="9" fillId="0" borderId="19" xfId="4" applyFont="1" applyBorder="1" applyAlignment="1">
      <alignment horizontal="left" vertical="center" indent="1"/>
    </xf>
    <xf numFmtId="0" fontId="9" fillId="0" borderId="0" xfId="4" applyFont="1" applyAlignment="1">
      <alignment horizontal="left" vertical="center" indent="1"/>
    </xf>
    <xf numFmtId="0" fontId="16" fillId="4" borderId="54" xfId="4" applyFont="1" applyFill="1" applyBorder="1" applyAlignment="1">
      <alignment vertical="center"/>
    </xf>
    <xf numFmtId="0" fontId="9" fillId="4" borderId="55" xfId="4" applyFont="1" applyFill="1" applyBorder="1" applyAlignment="1">
      <alignment horizontal="center" vertical="center"/>
    </xf>
    <xf numFmtId="0" fontId="9" fillId="4" borderId="43" xfId="4" applyFont="1" applyFill="1" applyBorder="1" applyAlignment="1">
      <alignment horizontal="left" vertical="center" indent="1"/>
    </xf>
    <xf numFmtId="0" fontId="10" fillId="4" borderId="0" xfId="0" applyFont="1" applyFill="1" applyAlignment="1">
      <alignment vertical="center"/>
    </xf>
    <xf numFmtId="0" fontId="9" fillId="4" borderId="0" xfId="4" applyFont="1" applyFill="1" applyAlignment="1">
      <alignment vertical="center"/>
    </xf>
    <xf numFmtId="0" fontId="9" fillId="4" borderId="0" xfId="4" applyFont="1" applyFill="1" applyAlignment="1">
      <alignment horizontal="left" vertical="center" indent="1"/>
    </xf>
    <xf numFmtId="166" fontId="28" fillId="4" borderId="0" xfId="4" applyNumberFormat="1" applyFont="1" applyFill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left" vertical="center" indent="1"/>
    </xf>
    <xf numFmtId="0" fontId="30" fillId="0" borderId="0" xfId="4" applyFont="1" applyAlignment="1">
      <alignment horizontal="center" vertical="center"/>
    </xf>
    <xf numFmtId="166" fontId="16" fillId="0" borderId="0" xfId="4" applyNumberFormat="1" applyFont="1" applyAlignment="1">
      <alignment vertical="center"/>
    </xf>
    <xf numFmtId="0" fontId="31" fillId="0" borderId="0" xfId="4" applyFont="1"/>
    <xf numFmtId="0" fontId="16" fillId="0" borderId="0" xfId="4" applyFont="1" applyAlignment="1">
      <alignment horizontal="left" vertical="center" indent="1"/>
    </xf>
    <xf numFmtId="0" fontId="20" fillId="0" borderId="1" xfId="0" applyFont="1" applyBorder="1" applyAlignment="1">
      <alignment vertical="center"/>
    </xf>
    <xf numFmtId="0" fontId="16" fillId="0" borderId="2" xfId="0" applyFont="1" applyBorder="1" applyAlignment="1">
      <alignment vertical="center"/>
    </xf>
    <xf numFmtId="0" fontId="16" fillId="0" borderId="2" xfId="0" applyFont="1" applyBorder="1" applyAlignment="1">
      <alignment horizontal="left" vertical="center" inden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6" fillId="0" borderId="54" xfId="0" applyFont="1" applyBorder="1" applyAlignment="1">
      <alignment vertical="center"/>
    </xf>
    <xf numFmtId="0" fontId="16" fillId="0" borderId="46" xfId="0" applyFont="1" applyBorder="1" applyAlignment="1">
      <alignment vertical="center"/>
    </xf>
    <xf numFmtId="0" fontId="16" fillId="0" borderId="46" xfId="0" applyFont="1" applyBorder="1" applyAlignment="1">
      <alignment horizontal="left" vertical="center" indent="1"/>
    </xf>
    <xf numFmtId="167" fontId="16" fillId="0" borderId="43" xfId="0" applyNumberFormat="1" applyFont="1" applyBorder="1" applyAlignment="1">
      <alignment horizontal="center" vertical="center"/>
    </xf>
    <xf numFmtId="167" fontId="20" fillId="4" borderId="48" xfId="0" applyNumberFormat="1" applyFont="1" applyFill="1" applyBorder="1" applyAlignment="1">
      <alignment horizontal="center" vertical="center"/>
    </xf>
    <xf numFmtId="0" fontId="32" fillId="0" borderId="0" xfId="4" applyFont="1"/>
    <xf numFmtId="0" fontId="33" fillId="0" borderId="0" xfId="4" applyFont="1" applyAlignment="1">
      <alignment vertical="center"/>
    </xf>
    <xf numFmtId="0" fontId="33" fillId="0" borderId="0" xfId="4" applyFont="1" applyAlignment="1">
      <alignment horizontal="left" vertical="center" indent="1"/>
    </xf>
    <xf numFmtId="169" fontId="34" fillId="4" borderId="0" xfId="4" applyNumberFormat="1" applyFont="1" applyFill="1" applyAlignment="1">
      <alignment vertical="center"/>
    </xf>
    <xf numFmtId="0" fontId="35" fillId="4" borderId="0" xfId="0" applyFont="1" applyFill="1" applyAlignment="1">
      <alignment vertical="center"/>
    </xf>
    <xf numFmtId="0" fontId="35" fillId="4" borderId="0" xfId="0" applyFont="1" applyFill="1" applyAlignment="1">
      <alignment horizontal="left" vertical="center" indent="1"/>
    </xf>
    <xf numFmtId="169" fontId="16" fillId="0" borderId="0" xfId="4" applyNumberFormat="1" applyFont="1" applyAlignment="1">
      <alignment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horizontal="left" vertical="center" indent="1"/>
    </xf>
    <xf numFmtId="0" fontId="22" fillId="10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25" fillId="4" borderId="0" xfId="0" applyFont="1" applyFill="1" applyAlignment="1">
      <alignment vertical="center"/>
    </xf>
    <xf numFmtId="0" fontId="25" fillId="4" borderId="0" xfId="0" applyFont="1" applyFill="1" applyAlignment="1">
      <alignment horizontal="left" vertical="center" indent="1"/>
    </xf>
    <xf numFmtId="0" fontId="22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left" vertical="center" indent="1"/>
    </xf>
    <xf numFmtId="0" fontId="37" fillId="10" borderId="0" xfId="2" applyFont="1" applyFill="1"/>
    <xf numFmtId="0" fontId="38" fillId="4" borderId="0" xfId="4" applyFont="1" applyFill="1" applyAlignment="1">
      <alignment horizontal="left" vertical="center"/>
    </xf>
    <xf numFmtId="0" fontId="38" fillId="4" borderId="0" xfId="4" applyFont="1" applyFill="1" applyAlignment="1">
      <alignment vertical="top" wrapText="1"/>
    </xf>
    <xf numFmtId="0" fontId="37" fillId="0" borderId="0" xfId="2" applyFont="1"/>
    <xf numFmtId="0" fontId="38" fillId="0" borderId="0" xfId="4" applyFont="1" applyAlignment="1">
      <alignment horizontal="left" vertical="center"/>
    </xf>
    <xf numFmtId="0" fontId="38" fillId="0" borderId="0" xfId="4" applyFont="1" applyAlignment="1">
      <alignment vertical="center"/>
    </xf>
    <xf numFmtId="0" fontId="37" fillId="0" borderId="0" xfId="2" applyFont="1" applyAlignment="1">
      <alignment horizontal="left" vertical="center"/>
    </xf>
    <xf numFmtId="0" fontId="37" fillId="0" borderId="5" xfId="2" applyFont="1" applyBorder="1" applyAlignment="1">
      <alignment horizontal="left" vertical="center"/>
    </xf>
    <xf numFmtId="0" fontId="37" fillId="0" borderId="5" xfId="2" applyFont="1" applyBorder="1"/>
    <xf numFmtId="0" fontId="10" fillId="10" borderId="0" xfId="2" applyFont="1" applyFill="1"/>
    <xf numFmtId="0" fontId="10" fillId="10" borderId="0" xfId="0" applyFont="1" applyFill="1" applyAlignment="1">
      <alignment horizontal="left" indent="1"/>
    </xf>
    <xf numFmtId="0" fontId="39" fillId="10" borderId="0" xfId="2" applyFont="1" applyFill="1"/>
    <xf numFmtId="0" fontId="39" fillId="0" borderId="0" xfId="2" applyFont="1"/>
    <xf numFmtId="0" fontId="39" fillId="10" borderId="0" xfId="2" applyFont="1" applyFill="1" applyAlignment="1">
      <alignment vertical="center"/>
    </xf>
    <xf numFmtId="0" fontId="40" fillId="0" borderId="0" xfId="4" applyFont="1" applyAlignment="1">
      <alignment vertical="center"/>
    </xf>
    <xf numFmtId="0" fontId="39" fillId="0" borderId="0" xfId="2" applyFont="1" applyAlignment="1">
      <alignment vertical="center"/>
    </xf>
    <xf numFmtId="0" fontId="10" fillId="10" borderId="0" xfId="2" applyFont="1" applyFill="1" applyAlignment="1">
      <alignment vertical="center"/>
    </xf>
    <xf numFmtId="14" fontId="16" fillId="0" borderId="0" xfId="4" applyNumberFormat="1" applyFont="1" applyAlignment="1">
      <alignment horizontal="left" vertical="center"/>
    </xf>
    <xf numFmtId="165" fontId="20" fillId="0" borderId="0" xfId="2" applyNumberFormat="1" applyFont="1" applyAlignment="1">
      <alignment horizontal="left"/>
    </xf>
    <xf numFmtId="165" fontId="20" fillId="0" borderId="0" xfId="2" applyNumberFormat="1" applyFont="1"/>
    <xf numFmtId="0" fontId="9" fillId="0" borderId="15" xfId="4" applyFont="1" applyBorder="1" applyAlignment="1">
      <alignment horizontal="center" vertical="center"/>
    </xf>
    <xf numFmtId="168" fontId="16" fillId="0" borderId="9" xfId="4" quotePrefix="1" applyNumberFormat="1" applyFont="1" applyBorder="1" applyAlignment="1">
      <alignment vertical="center"/>
    </xf>
    <xf numFmtId="166" fontId="10" fillId="10" borderId="0" xfId="2" applyNumberFormat="1" applyFont="1" applyFill="1" applyAlignment="1">
      <alignment vertical="center"/>
    </xf>
    <xf numFmtId="0" fontId="16" fillId="9" borderId="1" xfId="4" applyFont="1" applyFill="1" applyBorder="1" applyAlignment="1">
      <alignment vertical="center"/>
    </xf>
    <xf numFmtId="0" fontId="9" fillId="9" borderId="15" xfId="4" applyFont="1" applyFill="1" applyBorder="1" applyAlignment="1">
      <alignment horizontal="center" vertical="center"/>
    </xf>
    <xf numFmtId="0" fontId="9" fillId="9" borderId="8" xfId="4" applyFont="1" applyFill="1" applyBorder="1" applyAlignment="1">
      <alignment horizontal="center" vertical="center"/>
    </xf>
    <xf numFmtId="166" fontId="20" fillId="9" borderId="8" xfId="4" applyNumberFormat="1" applyFont="1" applyFill="1" applyBorder="1" applyAlignment="1">
      <alignment vertical="center"/>
    </xf>
    <xf numFmtId="168" fontId="16" fillId="9" borderId="9" xfId="4" quotePrefix="1" applyNumberFormat="1" applyFont="1" applyFill="1" applyBorder="1" applyAlignment="1">
      <alignment vertical="center"/>
    </xf>
    <xf numFmtId="0" fontId="10" fillId="9" borderId="0" xfId="2" applyFont="1" applyFill="1" applyAlignment="1">
      <alignment vertical="center"/>
    </xf>
    <xf numFmtId="0" fontId="9" fillId="0" borderId="8" xfId="4" applyFont="1" applyBorder="1" applyAlignment="1">
      <alignment horizontal="center" vertical="center" wrapText="1"/>
    </xf>
    <xf numFmtId="168" fontId="20" fillId="0" borderId="8" xfId="4" quotePrefix="1" applyNumberFormat="1" applyFont="1" applyBorder="1" applyAlignment="1">
      <alignment vertical="center"/>
    </xf>
    <xf numFmtId="168" fontId="20" fillId="0" borderId="0" xfId="4" quotePrefix="1" applyNumberFormat="1" applyFont="1" applyAlignment="1">
      <alignment vertical="center"/>
    </xf>
    <xf numFmtId="168" fontId="16" fillId="0" borderId="0" xfId="4" quotePrefix="1" applyNumberFormat="1" applyFont="1" applyAlignment="1">
      <alignment vertical="center"/>
    </xf>
    <xf numFmtId="0" fontId="9" fillId="9" borderId="0" xfId="4" applyFont="1" applyFill="1" applyAlignment="1">
      <alignment vertical="center"/>
    </xf>
    <xf numFmtId="0" fontId="9" fillId="9" borderId="0" xfId="4" applyFont="1" applyFill="1" applyAlignment="1">
      <alignment horizontal="center" vertical="center"/>
    </xf>
    <xf numFmtId="168" fontId="20" fillId="9" borderId="0" xfId="4" quotePrefix="1" applyNumberFormat="1" applyFont="1" applyFill="1" applyAlignment="1">
      <alignment vertical="center"/>
    </xf>
    <xf numFmtId="168" fontId="16" fillId="9" borderId="0" xfId="4" quotePrefix="1" applyNumberFormat="1" applyFont="1" applyFill="1" applyAlignment="1">
      <alignment vertical="center"/>
    </xf>
    <xf numFmtId="166" fontId="10" fillId="9" borderId="0" xfId="2" applyNumberFormat="1" applyFont="1" applyFill="1" applyAlignment="1">
      <alignment vertical="center"/>
    </xf>
    <xf numFmtId="0" fontId="20" fillId="0" borderId="1" xfId="2" applyFont="1" applyBorder="1" applyAlignment="1">
      <alignment vertical="center"/>
    </xf>
    <xf numFmtId="0" fontId="16" fillId="0" borderId="2" xfId="2" applyFont="1" applyBorder="1" applyAlignment="1">
      <alignment vertical="center"/>
    </xf>
    <xf numFmtId="0" fontId="20" fillId="0" borderId="2" xfId="2" applyFont="1" applyBorder="1" applyAlignment="1">
      <alignment horizontal="center" vertical="center" wrapText="1"/>
    </xf>
    <xf numFmtId="0" fontId="20" fillId="0" borderId="21" xfId="2" applyFont="1" applyBorder="1" applyAlignment="1">
      <alignment horizontal="center" vertical="center" wrapText="1"/>
    </xf>
    <xf numFmtId="0" fontId="16" fillId="0" borderId="1" xfId="2" applyFont="1" applyBorder="1" applyAlignment="1">
      <alignment vertical="center"/>
    </xf>
    <xf numFmtId="167" fontId="16" fillId="6" borderId="43" xfId="2" applyNumberFormat="1" applyFont="1" applyFill="1" applyBorder="1" applyAlignment="1">
      <alignment horizontal="center" vertical="center"/>
    </xf>
    <xf numFmtId="167" fontId="20" fillId="4" borderId="48" xfId="2" applyNumberFormat="1" applyFont="1" applyFill="1" applyBorder="1" applyAlignment="1">
      <alignment horizontal="center" vertical="center"/>
    </xf>
    <xf numFmtId="0" fontId="10" fillId="4" borderId="0" xfId="0" applyFont="1" applyFill="1"/>
    <xf numFmtId="0" fontId="9" fillId="4" borderId="0" xfId="4" applyFont="1" applyFill="1" applyAlignment="1">
      <alignment horizontal="center"/>
    </xf>
    <xf numFmtId="0" fontId="16" fillId="0" borderId="61" xfId="4" applyFont="1" applyBorder="1" applyAlignment="1">
      <alignment vertical="center"/>
    </xf>
    <xf numFmtId="0" fontId="9" fillId="4" borderId="62" xfId="4" applyFont="1" applyFill="1" applyBorder="1" applyAlignment="1">
      <alignment horizontal="center" vertical="center"/>
    </xf>
    <xf numFmtId="0" fontId="9" fillId="0" borderId="40" xfId="4" applyFont="1" applyBorder="1" applyAlignment="1">
      <alignment horizontal="center" vertical="center"/>
    </xf>
    <xf numFmtId="0" fontId="9" fillId="5" borderId="40" xfId="4" applyFont="1" applyFill="1" applyBorder="1" applyAlignment="1">
      <alignment horizontal="center" vertical="center"/>
    </xf>
    <xf numFmtId="166" fontId="20" fillId="0" borderId="40" xfId="4" applyNumberFormat="1" applyFont="1" applyBorder="1" applyAlignment="1">
      <alignment vertical="center"/>
    </xf>
    <xf numFmtId="166" fontId="20" fillId="0" borderId="41" xfId="4" applyNumberFormat="1" applyFont="1" applyBorder="1" applyAlignment="1">
      <alignment vertical="center"/>
    </xf>
    <xf numFmtId="0" fontId="9" fillId="4" borderId="15" xfId="4" applyFont="1" applyFill="1" applyBorder="1" applyAlignment="1">
      <alignment horizontal="center" vertical="center"/>
    </xf>
    <xf numFmtId="166" fontId="20" fillId="0" borderId="43" xfId="4" applyNumberFormat="1" applyFont="1" applyBorder="1" applyAlignment="1">
      <alignment vertical="center"/>
    </xf>
    <xf numFmtId="166" fontId="20" fillId="0" borderId="44" xfId="4" applyNumberFormat="1" applyFont="1" applyBorder="1" applyAlignment="1">
      <alignment vertical="center"/>
    </xf>
    <xf numFmtId="0" fontId="9" fillId="4" borderId="32" xfId="4" applyFont="1" applyFill="1" applyBorder="1" applyAlignment="1">
      <alignment horizontal="center" vertical="center"/>
    </xf>
    <xf numFmtId="0" fontId="9" fillId="4" borderId="57" xfId="4" applyFont="1" applyFill="1" applyBorder="1" applyAlignment="1">
      <alignment horizontal="center" vertical="center"/>
    </xf>
    <xf numFmtId="0" fontId="9" fillId="5" borderId="13" xfId="4" applyFont="1" applyFill="1" applyBorder="1" applyAlignment="1">
      <alignment horizontal="center" vertical="center"/>
    </xf>
    <xf numFmtId="0" fontId="9" fillId="4" borderId="53" xfId="4" applyFont="1" applyFill="1" applyBorder="1" applyAlignment="1">
      <alignment horizontal="center" vertical="center"/>
    </xf>
    <xf numFmtId="0" fontId="16" fillId="0" borderId="59" xfId="4" applyFont="1" applyBorder="1" applyAlignment="1">
      <alignment vertical="center"/>
    </xf>
    <xf numFmtId="0" fontId="9" fillId="4" borderId="63" xfId="4" applyFont="1" applyFill="1" applyBorder="1" applyAlignment="1">
      <alignment horizontal="center" vertical="center"/>
    </xf>
    <xf numFmtId="0" fontId="9" fillId="0" borderId="6" xfId="4" applyFont="1" applyBorder="1" applyAlignment="1">
      <alignment horizontal="center" vertical="center"/>
    </xf>
    <xf numFmtId="166" fontId="20" fillId="0" borderId="6" xfId="4" applyNumberFormat="1" applyFont="1" applyBorder="1" applyAlignment="1">
      <alignment vertical="center"/>
    </xf>
    <xf numFmtId="166" fontId="20" fillId="0" borderId="37" xfId="4" applyNumberFormat="1" applyFont="1" applyBorder="1" applyAlignment="1">
      <alignment vertical="center"/>
    </xf>
    <xf numFmtId="166" fontId="20" fillId="0" borderId="11" xfId="4" applyNumberFormat="1" applyFont="1" applyBorder="1" applyAlignment="1">
      <alignment vertical="center"/>
    </xf>
    <xf numFmtId="0" fontId="16" fillId="0" borderId="60" xfId="4" applyFont="1" applyBorder="1" applyAlignment="1">
      <alignment vertical="center"/>
    </xf>
    <xf numFmtId="0" fontId="9" fillId="4" borderId="64" xfId="4" applyFont="1" applyFill="1" applyBorder="1" applyAlignment="1">
      <alignment horizontal="center" vertical="center"/>
    </xf>
    <xf numFmtId="0" fontId="9" fillId="0" borderId="50" xfId="4" applyFont="1" applyBorder="1" applyAlignment="1">
      <alignment horizontal="center" vertical="center"/>
    </xf>
    <xf numFmtId="166" fontId="20" fillId="0" borderId="50" xfId="4" applyNumberFormat="1" applyFont="1" applyBorder="1" applyAlignment="1">
      <alignment vertical="center"/>
    </xf>
    <xf numFmtId="166" fontId="20" fillId="0" borderId="51" xfId="4" applyNumberFormat="1" applyFont="1" applyBorder="1" applyAlignment="1">
      <alignment vertical="center"/>
    </xf>
    <xf numFmtId="0" fontId="29" fillId="4" borderId="0" xfId="0" applyFont="1" applyFill="1" applyAlignment="1">
      <alignment vertical="center"/>
    </xf>
    <xf numFmtId="0" fontId="10" fillId="9" borderId="0" xfId="0" applyFont="1" applyFill="1" applyAlignment="1">
      <alignment vertical="center"/>
    </xf>
    <xf numFmtId="0" fontId="31" fillId="9" borderId="0" xfId="4" applyFont="1" applyFill="1"/>
    <xf numFmtId="0" fontId="29" fillId="9" borderId="0" xfId="0" applyFont="1" applyFill="1" applyAlignment="1">
      <alignment vertical="center"/>
    </xf>
    <xf numFmtId="0" fontId="30" fillId="9" borderId="0" xfId="4" applyFont="1" applyFill="1" applyAlignment="1">
      <alignment horizontal="center" vertical="center"/>
    </xf>
    <xf numFmtId="166" fontId="16" fillId="9" borderId="0" xfId="4" applyNumberFormat="1" applyFont="1" applyFill="1" applyAlignment="1">
      <alignment vertical="center"/>
    </xf>
    <xf numFmtId="166" fontId="20" fillId="9" borderId="0" xfId="4" applyNumberFormat="1" applyFont="1" applyFill="1" applyAlignment="1">
      <alignment vertical="center"/>
    </xf>
    <xf numFmtId="0" fontId="16" fillId="4" borderId="2" xfId="0" applyFont="1" applyFill="1" applyBorder="1" applyAlignment="1">
      <alignment vertical="center"/>
    </xf>
    <xf numFmtId="0" fontId="16" fillId="0" borderId="3" xfId="0" applyFont="1" applyBorder="1" applyAlignment="1">
      <alignment vertical="center"/>
    </xf>
    <xf numFmtId="0" fontId="16" fillId="4" borderId="4" xfId="0" applyFont="1" applyFill="1" applyBorder="1" applyAlignment="1">
      <alignment vertical="center"/>
    </xf>
    <xf numFmtId="0" fontId="16" fillId="0" borderId="4" xfId="0" applyFont="1" applyBorder="1" applyAlignment="1">
      <alignment vertical="center"/>
    </xf>
    <xf numFmtId="167" fontId="16" fillId="0" borderId="17" xfId="0" applyNumberFormat="1" applyFont="1" applyBorder="1" applyAlignment="1">
      <alignment horizontal="center" vertical="center"/>
    </xf>
    <xf numFmtId="167" fontId="20" fillId="0" borderId="47" xfId="0" applyNumberFormat="1" applyFont="1" applyBorder="1" applyAlignment="1">
      <alignment horizontal="center" vertical="center"/>
    </xf>
    <xf numFmtId="0" fontId="16" fillId="4" borderId="46" xfId="0" applyFont="1" applyFill="1" applyBorder="1" applyAlignment="1">
      <alignment vertical="center"/>
    </xf>
    <xf numFmtId="167" fontId="20" fillId="0" borderId="48" xfId="0" applyNumberFormat="1" applyFont="1" applyBorder="1" applyAlignment="1">
      <alignment horizontal="center" vertical="center"/>
    </xf>
    <xf numFmtId="0" fontId="33" fillId="4" borderId="0" xfId="4" applyFont="1" applyFill="1" applyAlignment="1">
      <alignment vertical="center"/>
    </xf>
    <xf numFmtId="0" fontId="36" fillId="4" borderId="0" xfId="0" applyFont="1" applyFill="1" applyAlignment="1">
      <alignment vertical="center"/>
    </xf>
    <xf numFmtId="169" fontId="16" fillId="4" borderId="0" xfId="4" applyNumberFormat="1" applyFont="1" applyFill="1" applyAlignment="1">
      <alignment vertical="center"/>
    </xf>
    <xf numFmtId="0" fontId="35" fillId="0" borderId="0" xfId="0" applyFont="1" applyAlignment="1">
      <alignment vertical="center"/>
    </xf>
    <xf numFmtId="0" fontId="32" fillId="4" borderId="0" xfId="4" applyFont="1" applyFill="1"/>
    <xf numFmtId="0" fontId="42" fillId="0" borderId="0" xfId="0" applyFont="1" applyAlignment="1">
      <alignment vertical="center"/>
    </xf>
    <xf numFmtId="0" fontId="9" fillId="0" borderId="0" xfId="4" applyFont="1" applyAlignment="1">
      <alignment horizontal="center" wrapText="1"/>
    </xf>
    <xf numFmtId="0" fontId="0" fillId="0" borderId="0" xfId="0"/>
    <xf numFmtId="166" fontId="16" fillId="0" borderId="16" xfId="4" applyNumberFormat="1" applyFont="1" applyBorder="1" applyAlignment="1">
      <alignment vertical="center"/>
    </xf>
    <xf numFmtId="166" fontId="10" fillId="10" borderId="0" xfId="0" applyNumberFormat="1" applyFont="1" applyFill="1" applyAlignment="1">
      <alignment vertical="center"/>
    </xf>
    <xf numFmtId="166" fontId="16" fillId="4" borderId="45" xfId="4" applyNumberFormat="1" applyFont="1" applyFill="1" applyBorder="1" applyAlignment="1">
      <alignment vertical="center"/>
    </xf>
    <xf numFmtId="166" fontId="16" fillId="4" borderId="0" xfId="4" applyNumberFormat="1" applyFont="1" applyFill="1" applyAlignment="1">
      <alignment vertical="center"/>
    </xf>
    <xf numFmtId="0" fontId="42" fillId="4" borderId="0" xfId="0" applyFont="1" applyFill="1" applyAlignment="1">
      <alignment horizontal="left" vertical="center"/>
    </xf>
    <xf numFmtId="0" fontId="9" fillId="4" borderId="8" xfId="4" applyFont="1" applyFill="1" applyBorder="1" applyAlignment="1">
      <alignment horizontal="center" vertical="center"/>
    </xf>
    <xf numFmtId="166" fontId="20" fillId="4" borderId="8" xfId="4" applyNumberFormat="1" applyFont="1" applyFill="1" applyBorder="1" applyAlignment="1">
      <alignment vertical="center"/>
    </xf>
    <xf numFmtId="166" fontId="16" fillId="4" borderId="9" xfId="4" applyNumberFormat="1" applyFont="1" applyFill="1" applyBorder="1" applyAlignment="1">
      <alignment vertical="center"/>
    </xf>
    <xf numFmtId="0" fontId="9" fillId="4" borderId="40" xfId="4" applyFont="1" applyFill="1" applyBorder="1" applyAlignment="1">
      <alignment horizontal="center" vertical="center"/>
    </xf>
    <xf numFmtId="166" fontId="20" fillId="4" borderId="40" xfId="4" applyNumberFormat="1" applyFont="1" applyFill="1" applyBorder="1" applyAlignment="1">
      <alignment vertical="center"/>
    </xf>
    <xf numFmtId="166" fontId="16" fillId="4" borderId="41" xfId="4" applyNumberFormat="1" applyFont="1" applyFill="1" applyBorder="1" applyAlignment="1">
      <alignment vertical="center"/>
    </xf>
    <xf numFmtId="0" fontId="9" fillId="4" borderId="13" xfId="4" applyFont="1" applyFill="1" applyBorder="1" applyAlignment="1">
      <alignment horizontal="center" vertical="center"/>
    </xf>
    <xf numFmtId="166" fontId="20" fillId="4" borderId="13" xfId="4" applyNumberFormat="1" applyFont="1" applyFill="1" applyBorder="1" applyAlignment="1">
      <alignment vertical="center"/>
    </xf>
    <xf numFmtId="166" fontId="16" fillId="4" borderId="14" xfId="4" applyNumberFormat="1" applyFont="1" applyFill="1" applyBorder="1" applyAlignment="1">
      <alignment vertical="center"/>
    </xf>
    <xf numFmtId="0" fontId="9" fillId="4" borderId="0" xfId="4" applyFont="1" applyFill="1" applyAlignment="1">
      <alignment vertical="top"/>
    </xf>
    <xf numFmtId="166" fontId="16" fillId="4" borderId="16" xfId="4" applyNumberFormat="1" applyFont="1" applyFill="1" applyBorder="1" applyAlignment="1">
      <alignment vertical="center"/>
    </xf>
    <xf numFmtId="0" fontId="16" fillId="4" borderId="18" xfId="4" applyFont="1" applyFill="1" applyBorder="1" applyAlignment="1">
      <alignment vertical="center"/>
    </xf>
    <xf numFmtId="166" fontId="16" fillId="4" borderId="20" xfId="4" applyNumberFormat="1" applyFont="1" applyFill="1" applyBorder="1" applyAlignment="1">
      <alignment vertical="center"/>
    </xf>
    <xf numFmtId="0" fontId="42" fillId="0" borderId="0" xfId="0" applyFont="1" applyAlignment="1">
      <alignment horizontal="left" vertical="center"/>
    </xf>
    <xf numFmtId="166" fontId="16" fillId="0" borderId="20" xfId="4" applyNumberFormat="1" applyFont="1" applyBorder="1" applyAlignment="1">
      <alignment vertical="center"/>
    </xf>
    <xf numFmtId="0" fontId="20" fillId="0" borderId="21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/>
    </xf>
    <xf numFmtId="167" fontId="20" fillId="0" borderId="8" xfId="0" applyNumberFormat="1" applyFont="1" applyBorder="1" applyAlignment="1">
      <alignment horizontal="center" vertical="center"/>
    </xf>
    <xf numFmtId="167" fontId="16" fillId="0" borderId="21" xfId="0" applyNumberFormat="1" applyFont="1" applyBorder="1" applyAlignment="1">
      <alignment horizontal="center" vertical="center"/>
    </xf>
    <xf numFmtId="0" fontId="9" fillId="5" borderId="0" xfId="4" applyFont="1" applyFill="1" applyAlignment="1">
      <alignment vertical="center"/>
    </xf>
    <xf numFmtId="169" fontId="43" fillId="4" borderId="0" xfId="4" applyNumberFormat="1" applyFont="1" applyFill="1" applyAlignment="1">
      <alignment vertical="center"/>
    </xf>
    <xf numFmtId="0" fontId="44" fillId="4" borderId="0" xfId="0" applyFont="1" applyFill="1" applyAlignment="1">
      <alignment vertical="center"/>
    </xf>
    <xf numFmtId="169" fontId="9" fillId="4" borderId="0" xfId="4" applyNumberFormat="1" applyFont="1" applyFill="1" applyAlignment="1">
      <alignment vertical="center"/>
    </xf>
    <xf numFmtId="0" fontId="9" fillId="4" borderId="0" xfId="0" applyFont="1" applyFill="1"/>
    <xf numFmtId="169" fontId="9" fillId="0" borderId="0" xfId="4" applyNumberFormat="1" applyFont="1" applyAlignment="1">
      <alignment vertical="center"/>
    </xf>
    <xf numFmtId="0" fontId="16" fillId="4" borderId="1" xfId="4" applyFont="1" applyFill="1" applyBorder="1" applyAlignment="1">
      <alignment vertical="center"/>
    </xf>
    <xf numFmtId="0" fontId="16" fillId="4" borderId="3" xfId="4" applyFont="1" applyFill="1" applyBorder="1" applyAlignment="1">
      <alignment vertical="center"/>
    </xf>
    <xf numFmtId="0" fontId="9" fillId="0" borderId="57" xfId="4" applyFont="1" applyBorder="1" applyAlignment="1">
      <alignment horizontal="center" vertical="center"/>
    </xf>
    <xf numFmtId="0" fontId="9" fillId="0" borderId="13" xfId="4" applyFont="1" applyBorder="1" applyAlignment="1">
      <alignment horizontal="left" vertical="center" indent="1"/>
    </xf>
    <xf numFmtId="0" fontId="9" fillId="4" borderId="17" xfId="4" applyFont="1" applyFill="1" applyBorder="1" applyAlignment="1">
      <alignment horizontal="left" vertical="center" indent="1"/>
    </xf>
  </cellXfs>
  <cellStyles count="14">
    <cellStyle name="AutoFormat-Optionen" xfId="9" xr:uid="{5F50AFAD-04CD-4855-9CB6-0493E3DF0BFC}"/>
    <cellStyle name="AutoFormat-Optionen 2" xfId="2" xr:uid="{00000000-0005-0000-0000-000000000000}"/>
    <cellStyle name="AutoFormat-Optionen 2 2" xfId="10" xr:uid="{721EB16E-8D5B-4E20-8383-D3A9D1CD3659}"/>
    <cellStyle name="Navadno 2 2" xfId="6" xr:uid="{00000000-0005-0000-0000-000001000000}"/>
    <cellStyle name="Navadno 3 2" xfId="5" xr:uid="{00000000-0005-0000-0000-000002000000}"/>
    <cellStyle name="Navadno 3 3" xfId="3" xr:uid="{00000000-0005-0000-0000-000003000000}"/>
    <cellStyle name="Navadno 4 2" xfId="1" xr:uid="{00000000-0005-0000-0000-000004000000}"/>
    <cellStyle name="Navadno 6" xfId="8" xr:uid="{00000000-0005-0000-0000-000005000000}"/>
    <cellStyle name="Navadno_Cenik_Modus_st2_2005 2" xfId="7" xr:uid="{00000000-0005-0000-0000-000006000000}"/>
    <cellStyle name="Navadno_slo_dip" xfId="11" xr:uid="{6C6ABC38-0F0F-4816-884A-D1C34A28E754}"/>
    <cellStyle name="Normal 2" xfId="12" xr:uid="{E943F81A-7541-4FB6-88D6-59895801C72A}"/>
    <cellStyle name="Normal 2 2" xfId="13" xr:uid="{847679DD-BCE8-445E-A384-0BF683582178}"/>
    <cellStyle name="Normal_D_Mozne verzije lansiranje" xfId="4" xr:uid="{00000000-0005-0000-0000-00000A000000}"/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2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externalLink" Target="externalLinks/externalLink22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jpeg"/><Relationship Id="rId4" Type="http://schemas.microsoft.com/office/2007/relationships/hdphoto" Target="../media/hdphoto1.wdp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jpeg"/><Relationship Id="rId7" Type="http://schemas.openxmlformats.org/officeDocument/2006/relationships/image" Target="../media/image15.pn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9.jpeg"/><Relationship Id="rId7" Type="http://schemas.openxmlformats.org/officeDocument/2006/relationships/image" Target="../media/image11.jpe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10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2428875</xdr:colOff>
      <xdr:row>15</xdr:row>
      <xdr:rowOff>38100</xdr:rowOff>
    </xdr:from>
    <xdr:to>
      <xdr:col>2</xdr:col>
      <xdr:colOff>2771775</xdr:colOff>
      <xdr:row>15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87D0A7-5A9D-4A4C-9235-B65240AD4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383857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37042</xdr:colOff>
      <xdr:row>42</xdr:row>
      <xdr:rowOff>161186</xdr:rowOff>
    </xdr:from>
    <xdr:to>
      <xdr:col>2</xdr:col>
      <xdr:colOff>2450892</xdr:colOff>
      <xdr:row>44</xdr:row>
      <xdr:rowOff>198495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16E5F053-CDCB-4A9B-B0B1-1CAC5A495580}"/>
            </a:ext>
          </a:extLst>
        </xdr:cNvPr>
        <xdr:cNvSpPr txBox="1">
          <a:spLocks noChangeArrowheads="1"/>
        </xdr:cNvSpPr>
      </xdr:nvSpPr>
      <xdr:spPr bwMode="auto">
        <a:xfrm>
          <a:off x="941917" y="10552961"/>
          <a:ext cx="2413850" cy="494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vi-VN" sz="800" b="0" i="0" strike="noStrike">
              <a:solidFill>
                <a:srgbClr val="000000"/>
              </a:solidFill>
              <a:latin typeface="Tahoma"/>
              <a:cs typeface="Tahoma"/>
            </a:rPr>
            <a:t>Vozilo s oznakom             ispunjava tri kriterija:</a:t>
          </a:r>
        </a:p>
        <a:p>
          <a:pPr algn="l" rtl="1">
            <a:lnSpc>
              <a:spcPts val="900"/>
            </a:lnSpc>
            <a:defRPr sz="1000"/>
          </a:pPr>
          <a:r>
            <a:rPr lang="vi-VN" sz="800" b="0" i="0" strike="noStrike">
              <a:solidFill>
                <a:srgbClr val="000000"/>
              </a:solidFill>
              <a:latin typeface="Tahoma"/>
              <a:cs typeface="Tahoma"/>
            </a:rPr>
            <a:t>- emisija CO</a:t>
          </a:r>
          <a:r>
            <a:rPr lang="vi-VN" sz="800" b="0" i="0" strike="noStrike" baseline="-25000">
              <a:solidFill>
                <a:srgbClr val="000000"/>
              </a:solidFill>
              <a:latin typeface="Tahoma"/>
              <a:cs typeface="Tahoma"/>
            </a:rPr>
            <a:t>2</a:t>
          </a:r>
          <a:r>
            <a:rPr lang="vi-VN" sz="800" b="0" i="0" strike="noStrike">
              <a:solidFill>
                <a:srgbClr val="000000"/>
              </a:solidFill>
              <a:latin typeface="Tahoma"/>
              <a:cs typeface="Tahoma"/>
            </a:rPr>
            <a:t> do 120 g/km</a:t>
          </a:r>
        </a:p>
        <a:p>
          <a:pPr algn="l" rtl="1">
            <a:lnSpc>
              <a:spcPts val="900"/>
            </a:lnSpc>
            <a:defRPr sz="1000"/>
          </a:pPr>
          <a:r>
            <a:rPr lang="vi-VN" sz="800" b="0" i="0" strike="noStrike">
              <a:solidFill>
                <a:srgbClr val="000000"/>
              </a:solidFill>
              <a:latin typeface="Tahoma"/>
              <a:cs typeface="Tahoma"/>
            </a:rPr>
            <a:t>- tvornica s ekološkim certifikatom ISO14001</a:t>
          </a:r>
        </a:p>
        <a:p>
          <a:pPr algn="l" rtl="1">
            <a:defRPr sz="1000"/>
          </a:pPr>
          <a:r>
            <a:rPr lang="vi-VN" sz="800" b="0" i="0" strike="noStrike">
              <a:solidFill>
                <a:srgbClr val="000000"/>
              </a:solidFill>
              <a:latin typeface="Tahoma"/>
              <a:cs typeface="Tahoma"/>
            </a:rPr>
            <a:t>- u vozilo je ugrađeno više od 7% reciklirane plastike</a:t>
          </a:r>
        </a:p>
      </xdr:txBody>
    </xdr:sp>
    <xdr:clientData/>
  </xdr:twoCellAnchor>
  <xdr:twoCellAnchor editAs="oneCell">
    <xdr:from>
      <xdr:col>2</xdr:col>
      <xdr:colOff>2428875</xdr:colOff>
      <xdr:row>9</xdr:row>
      <xdr:rowOff>47625</xdr:rowOff>
    </xdr:from>
    <xdr:to>
      <xdr:col>2</xdr:col>
      <xdr:colOff>2771775</xdr:colOff>
      <xdr:row>9</xdr:row>
      <xdr:rowOff>200025</xdr:rowOff>
    </xdr:to>
    <xdr:pic>
      <xdr:nvPicPr>
        <xdr:cNvPr id="4" name="Picture 46">
          <a:extLst>
            <a:ext uri="{FF2B5EF4-FFF2-40B4-BE49-F238E27FC236}">
              <a16:creationId xmlns:a16="http://schemas.microsoft.com/office/drawing/2014/main" id="{2681F51B-4678-4C11-9D31-10B8EC14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705100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2428875</xdr:colOff>
      <xdr:row>11</xdr:row>
      <xdr:rowOff>47625</xdr:rowOff>
    </xdr:from>
    <xdr:to>
      <xdr:col>2</xdr:col>
      <xdr:colOff>2771775</xdr:colOff>
      <xdr:row>11</xdr:row>
      <xdr:rowOff>200025</xdr:rowOff>
    </xdr:to>
    <xdr:pic>
      <xdr:nvPicPr>
        <xdr:cNvPr id="5" name="Picture 47">
          <a:extLst>
            <a:ext uri="{FF2B5EF4-FFF2-40B4-BE49-F238E27FC236}">
              <a16:creationId xmlns:a16="http://schemas.microsoft.com/office/drawing/2014/main" id="{F27E0378-9B7E-4E5B-AF1A-41ACEA652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3162300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2428875</xdr:colOff>
      <xdr:row>17</xdr:row>
      <xdr:rowOff>38100</xdr:rowOff>
    </xdr:from>
    <xdr:to>
      <xdr:col>2</xdr:col>
      <xdr:colOff>2771775</xdr:colOff>
      <xdr:row>17</xdr:row>
      <xdr:rowOff>190500</xdr:rowOff>
    </xdr:to>
    <xdr:pic>
      <xdr:nvPicPr>
        <xdr:cNvPr id="6" name="Picture 49">
          <a:extLst>
            <a:ext uri="{FF2B5EF4-FFF2-40B4-BE49-F238E27FC236}">
              <a16:creationId xmlns:a16="http://schemas.microsoft.com/office/drawing/2014/main" id="{51BAAFE6-5468-40CF-9790-FCE12D9EC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429577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895350</xdr:colOff>
      <xdr:row>42</xdr:row>
      <xdr:rowOff>161925</xdr:rowOff>
    </xdr:from>
    <xdr:to>
      <xdr:col>2</xdr:col>
      <xdr:colOff>1247775</xdr:colOff>
      <xdr:row>43</xdr:row>
      <xdr:rowOff>57150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7179D58-0530-4F39-B0E5-75E7F437F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10553700"/>
          <a:ext cx="3524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2428875</xdr:colOff>
      <xdr:row>18</xdr:row>
      <xdr:rowOff>38100</xdr:rowOff>
    </xdr:from>
    <xdr:to>
      <xdr:col>2</xdr:col>
      <xdr:colOff>2771775</xdr:colOff>
      <xdr:row>18</xdr:row>
      <xdr:rowOff>190500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7D43F49C-4710-4EED-ACDC-C26A7FBEB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452437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2428875</xdr:colOff>
      <xdr:row>19</xdr:row>
      <xdr:rowOff>38100</xdr:rowOff>
    </xdr:from>
    <xdr:to>
      <xdr:col>2</xdr:col>
      <xdr:colOff>2771775</xdr:colOff>
      <xdr:row>19</xdr:row>
      <xdr:rowOff>190500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917A2752-50CE-423E-B5F2-B4ADFD854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475297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2209800</xdr:colOff>
      <xdr:row>25</xdr:row>
      <xdr:rowOff>0</xdr:rowOff>
    </xdr:from>
    <xdr:to>
      <xdr:col>2</xdr:col>
      <xdr:colOff>2552700</xdr:colOff>
      <xdr:row>25</xdr:row>
      <xdr:rowOff>0</xdr:rowOff>
    </xdr:to>
    <xdr:pic>
      <xdr:nvPicPr>
        <xdr:cNvPr id="10" name="Picture 47">
          <a:extLst>
            <a:ext uri="{FF2B5EF4-FFF2-40B4-BE49-F238E27FC236}">
              <a16:creationId xmlns:a16="http://schemas.microsoft.com/office/drawing/2014/main" id="{BEBF5E5D-2EAF-4CBD-B856-122BBE621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6429375"/>
          <a:ext cx="342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2428875</xdr:colOff>
      <xdr:row>27</xdr:row>
      <xdr:rowOff>57150</xdr:rowOff>
    </xdr:from>
    <xdr:to>
      <xdr:col>2</xdr:col>
      <xdr:colOff>2771775</xdr:colOff>
      <xdr:row>27</xdr:row>
      <xdr:rowOff>209550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BCA60A6F-75A4-4C73-92CC-E4F3E8FFC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69437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2428875</xdr:colOff>
      <xdr:row>29</xdr:row>
      <xdr:rowOff>38100</xdr:rowOff>
    </xdr:from>
    <xdr:to>
      <xdr:col>2</xdr:col>
      <xdr:colOff>2771775</xdr:colOff>
      <xdr:row>29</xdr:row>
      <xdr:rowOff>190500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15BC58B9-C2CC-47C3-ACDD-505ACD6A8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738187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2428875</xdr:colOff>
      <xdr:row>33</xdr:row>
      <xdr:rowOff>38100</xdr:rowOff>
    </xdr:from>
    <xdr:to>
      <xdr:col>2</xdr:col>
      <xdr:colOff>2771775</xdr:colOff>
      <xdr:row>33</xdr:row>
      <xdr:rowOff>190500</xdr:rowOff>
    </xdr:to>
    <xdr:pic>
      <xdr:nvPicPr>
        <xdr:cNvPr id="13" name="Picture 47">
          <a:extLst>
            <a:ext uri="{FF2B5EF4-FFF2-40B4-BE49-F238E27FC236}">
              <a16:creationId xmlns:a16="http://schemas.microsoft.com/office/drawing/2014/main" id="{5D506AE1-A886-4932-AF08-C287195B4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806767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2428875</xdr:colOff>
      <xdr:row>35</xdr:row>
      <xdr:rowOff>38100</xdr:rowOff>
    </xdr:from>
    <xdr:to>
      <xdr:col>2</xdr:col>
      <xdr:colOff>2771775</xdr:colOff>
      <xdr:row>35</xdr:row>
      <xdr:rowOff>190500</xdr:rowOff>
    </xdr:to>
    <xdr:pic>
      <xdr:nvPicPr>
        <xdr:cNvPr id="14" name="Picture 47">
          <a:extLst>
            <a:ext uri="{FF2B5EF4-FFF2-40B4-BE49-F238E27FC236}">
              <a16:creationId xmlns:a16="http://schemas.microsoft.com/office/drawing/2014/main" id="{7A717466-6AB1-4CC0-A279-3243E6D90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852487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2428875</xdr:colOff>
      <xdr:row>36</xdr:row>
      <xdr:rowOff>28575</xdr:rowOff>
    </xdr:from>
    <xdr:to>
      <xdr:col>2</xdr:col>
      <xdr:colOff>2771775</xdr:colOff>
      <xdr:row>36</xdr:row>
      <xdr:rowOff>180975</xdr:rowOff>
    </xdr:to>
    <xdr:pic>
      <xdr:nvPicPr>
        <xdr:cNvPr id="15" name="Picture 47">
          <a:extLst>
            <a:ext uri="{FF2B5EF4-FFF2-40B4-BE49-F238E27FC236}">
              <a16:creationId xmlns:a16="http://schemas.microsoft.com/office/drawing/2014/main" id="{C9C82CEC-FA00-406F-B03D-F1641E81C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8743950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2428875</xdr:colOff>
      <xdr:row>37</xdr:row>
      <xdr:rowOff>28575</xdr:rowOff>
    </xdr:from>
    <xdr:to>
      <xdr:col>2</xdr:col>
      <xdr:colOff>2771775</xdr:colOff>
      <xdr:row>37</xdr:row>
      <xdr:rowOff>180975</xdr:rowOff>
    </xdr:to>
    <xdr:pic>
      <xdr:nvPicPr>
        <xdr:cNvPr id="16" name="Picture 47">
          <a:extLst>
            <a:ext uri="{FF2B5EF4-FFF2-40B4-BE49-F238E27FC236}">
              <a16:creationId xmlns:a16="http://schemas.microsoft.com/office/drawing/2014/main" id="{25D74DE0-E0DE-466C-B5B3-57CA61169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8972550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2438400</xdr:colOff>
      <xdr:row>16</xdr:row>
      <xdr:rowOff>38100</xdr:rowOff>
    </xdr:from>
    <xdr:to>
      <xdr:col>2</xdr:col>
      <xdr:colOff>2781300</xdr:colOff>
      <xdr:row>16</xdr:row>
      <xdr:rowOff>190500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83BCD27A-1D2D-4462-8150-E35C91698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406717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2428875</xdr:colOff>
      <xdr:row>34</xdr:row>
      <xdr:rowOff>28575</xdr:rowOff>
    </xdr:from>
    <xdr:to>
      <xdr:col>2</xdr:col>
      <xdr:colOff>2771775</xdr:colOff>
      <xdr:row>34</xdr:row>
      <xdr:rowOff>180975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7D2A4FE2-5CED-4196-B0DD-9522F1899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8286750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809625</xdr:colOff>
      <xdr:row>41</xdr:row>
      <xdr:rowOff>47625</xdr:rowOff>
    </xdr:from>
    <xdr:to>
      <xdr:col>11</xdr:col>
      <xdr:colOff>828675</xdr:colOff>
      <xdr:row>46</xdr:row>
      <xdr:rowOff>38100</xdr:rowOff>
    </xdr:to>
    <xdr:pic>
      <xdr:nvPicPr>
        <xdr:cNvPr id="19" name="Slika 20">
          <a:extLst>
            <a:ext uri="{FF2B5EF4-FFF2-40B4-BE49-F238E27FC236}">
              <a16:creationId xmlns:a16="http://schemas.microsoft.com/office/drawing/2014/main" id="{E64B544B-BBD0-4D1E-B765-8B5024B26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" t="11217" r="1315"/>
        <a:stretch>
          <a:fillRect/>
        </a:stretch>
      </xdr:blipFill>
      <xdr:spPr bwMode="auto">
        <a:xfrm>
          <a:off x="7305675" y="10210800"/>
          <a:ext cx="1905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30</xdr:row>
      <xdr:rowOff>123825</xdr:rowOff>
    </xdr:from>
    <xdr:to>
      <xdr:col>1</xdr:col>
      <xdr:colOff>2609850</xdr:colOff>
      <xdr:row>33</xdr:row>
      <xdr:rowOff>9525</xdr:rowOff>
    </xdr:to>
    <xdr:grpSp>
      <xdr:nvGrpSpPr>
        <xdr:cNvPr id="2" name="Group 45">
          <a:extLst>
            <a:ext uri="{FF2B5EF4-FFF2-40B4-BE49-F238E27FC236}">
              <a16:creationId xmlns:a16="http://schemas.microsoft.com/office/drawing/2014/main" id="{1F10C8A0-716F-41D0-A388-E0D0D89EBCA2}"/>
            </a:ext>
          </a:extLst>
        </xdr:cNvPr>
        <xdr:cNvGrpSpPr>
          <a:grpSpLocks/>
        </xdr:cNvGrpSpPr>
      </xdr:nvGrpSpPr>
      <xdr:grpSpPr bwMode="auto">
        <a:xfrm>
          <a:off x="700617" y="8103658"/>
          <a:ext cx="2533650" cy="584200"/>
          <a:chOff x="65" y="1690"/>
          <a:chExt cx="242" cy="163"/>
        </a:xfrm>
      </xdr:grpSpPr>
      <xdr:sp macro="" textlink="">
        <xdr:nvSpPr>
          <xdr:cNvPr id="3" name="Text Box 5">
            <a:extLst>
              <a:ext uri="{FF2B5EF4-FFF2-40B4-BE49-F238E27FC236}">
                <a16:creationId xmlns:a16="http://schemas.microsoft.com/office/drawing/2014/main" id="{43A3F3D4-F5E6-4A3E-A74B-23396CD6A997}"/>
              </a:ext>
            </a:extLst>
          </xdr:cNvPr>
          <xdr:cNvSpPr txBox="1">
            <a:spLocks noChangeArrowheads="1"/>
          </xdr:cNvSpPr>
        </xdr:nvSpPr>
        <xdr:spPr bwMode="auto">
          <a:xfrm>
            <a:off x="65" y="1690"/>
            <a:ext cx="242" cy="1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18288" tIns="18288" rIns="0" bIns="0" anchor="t" upright="1">
            <a:spAutoFit/>
          </a:bodyPr>
          <a:lstStyle/>
          <a:p>
            <a:pPr algn="l" rtl="1">
              <a:defRPr sz="1000"/>
            </a:pPr>
            <a:r>
              <a:rPr lang="vi-VN" sz="800" b="0" i="0" strike="noStrike">
                <a:solidFill>
                  <a:srgbClr val="000000"/>
                </a:solidFill>
                <a:latin typeface="Tahoma"/>
                <a:cs typeface="Tahoma"/>
              </a:rPr>
              <a:t>Vozilo s oznakom             ispunjava tri kriterija:</a:t>
            </a:r>
          </a:p>
          <a:p>
            <a:pPr algn="l" rtl="1">
              <a:defRPr sz="1000"/>
            </a:pPr>
            <a:r>
              <a:rPr lang="vi-VN" sz="800" b="0" i="0" strike="noStrike">
                <a:solidFill>
                  <a:srgbClr val="000000"/>
                </a:solidFill>
                <a:latin typeface="Tahoma"/>
                <a:cs typeface="Tahoma"/>
              </a:rPr>
              <a:t>- emisija CO</a:t>
            </a:r>
            <a:r>
              <a:rPr lang="vi-VN" sz="800" b="0" i="0" strike="noStrike" baseline="-25000">
                <a:solidFill>
                  <a:srgbClr val="000000"/>
                </a:solidFill>
                <a:latin typeface="Tahoma"/>
                <a:cs typeface="Tahoma"/>
              </a:rPr>
              <a:t>2</a:t>
            </a:r>
            <a:r>
              <a:rPr lang="vi-VN" sz="800" b="0" i="0" strike="noStrike">
                <a:solidFill>
                  <a:srgbClr val="000000"/>
                </a:solidFill>
                <a:latin typeface="Tahoma"/>
                <a:cs typeface="Tahoma"/>
              </a:rPr>
              <a:t> do 120 g/km</a:t>
            </a:r>
          </a:p>
          <a:p>
            <a:pPr algn="l" rtl="1">
              <a:defRPr sz="1000"/>
            </a:pPr>
            <a:r>
              <a:rPr lang="vi-VN" sz="800" b="0" i="0" strike="noStrike">
                <a:solidFill>
                  <a:srgbClr val="000000"/>
                </a:solidFill>
                <a:latin typeface="Tahoma"/>
                <a:cs typeface="Tahoma"/>
              </a:rPr>
              <a:t>- tvornica s ekološkim certifikatom ISO14001</a:t>
            </a:r>
          </a:p>
          <a:p>
            <a:pPr algn="l" rtl="1">
              <a:defRPr sz="1000"/>
            </a:pPr>
            <a:r>
              <a:rPr lang="vi-VN" sz="800" b="0" i="0" strike="noStrike">
                <a:solidFill>
                  <a:srgbClr val="000000"/>
                </a:solidFill>
                <a:latin typeface="Tahoma"/>
                <a:cs typeface="Tahoma"/>
              </a:rPr>
              <a:t>- u vozilo je ugrađeno više od 7% reciklirane plastike</a:t>
            </a:r>
          </a:p>
        </xdr:txBody>
      </xdr:sp>
      <xdr:pic>
        <xdr:nvPicPr>
          <xdr:cNvPr id="4" name="Picture 6">
            <a:extLst>
              <a:ext uri="{FF2B5EF4-FFF2-40B4-BE49-F238E27FC236}">
                <a16:creationId xmlns:a16="http://schemas.microsoft.com/office/drawing/2014/main" id="{2E9C12CF-D1DD-464B-A288-93DE3F850EF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" y="1691"/>
            <a:ext cx="33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2428875</xdr:colOff>
      <xdr:row>8</xdr:row>
      <xdr:rowOff>38100</xdr:rowOff>
    </xdr:from>
    <xdr:to>
      <xdr:col>1</xdr:col>
      <xdr:colOff>2771775</xdr:colOff>
      <xdr:row>8</xdr:row>
      <xdr:rowOff>190500</xdr:rowOff>
    </xdr:to>
    <xdr:pic>
      <xdr:nvPicPr>
        <xdr:cNvPr id="5" name="Picture 46">
          <a:extLst>
            <a:ext uri="{FF2B5EF4-FFF2-40B4-BE49-F238E27FC236}">
              <a16:creationId xmlns:a16="http://schemas.microsoft.com/office/drawing/2014/main" id="{FB89C9AD-7F1B-488A-9BD7-7255881F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50507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2400300</xdr:colOff>
      <xdr:row>13</xdr:row>
      <xdr:rowOff>47625</xdr:rowOff>
    </xdr:from>
    <xdr:to>
      <xdr:col>1</xdr:col>
      <xdr:colOff>2743200</xdr:colOff>
      <xdr:row>13</xdr:row>
      <xdr:rowOff>200025</xdr:rowOff>
    </xdr:to>
    <xdr:pic>
      <xdr:nvPicPr>
        <xdr:cNvPr id="6" name="Picture 49">
          <a:extLst>
            <a:ext uri="{FF2B5EF4-FFF2-40B4-BE49-F238E27FC236}">
              <a16:creationId xmlns:a16="http://schemas.microsoft.com/office/drawing/2014/main" id="{82F13A92-F520-4998-95CC-385A049EB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3657600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2428875</xdr:colOff>
      <xdr:row>20</xdr:row>
      <xdr:rowOff>47625</xdr:rowOff>
    </xdr:from>
    <xdr:to>
      <xdr:col>1</xdr:col>
      <xdr:colOff>2771775</xdr:colOff>
      <xdr:row>20</xdr:row>
      <xdr:rowOff>200025</xdr:rowOff>
    </xdr:to>
    <xdr:pic>
      <xdr:nvPicPr>
        <xdr:cNvPr id="7" name="Picture 46">
          <a:extLst>
            <a:ext uri="{FF2B5EF4-FFF2-40B4-BE49-F238E27FC236}">
              <a16:creationId xmlns:a16="http://schemas.microsoft.com/office/drawing/2014/main" id="{C271F27D-B480-47F1-870D-D66684218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5600700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2428875</xdr:colOff>
      <xdr:row>23</xdr:row>
      <xdr:rowOff>47625</xdr:rowOff>
    </xdr:from>
    <xdr:to>
      <xdr:col>1</xdr:col>
      <xdr:colOff>2771775</xdr:colOff>
      <xdr:row>23</xdr:row>
      <xdr:rowOff>200025</xdr:rowOff>
    </xdr:to>
    <xdr:pic>
      <xdr:nvPicPr>
        <xdr:cNvPr id="8" name="Picture 46">
          <a:extLst>
            <a:ext uri="{FF2B5EF4-FFF2-40B4-BE49-F238E27FC236}">
              <a16:creationId xmlns:a16="http://schemas.microsoft.com/office/drawing/2014/main" id="{70F2C08B-12CB-435C-8044-D2D91F292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6286500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2428875</xdr:colOff>
      <xdr:row>25</xdr:row>
      <xdr:rowOff>38100</xdr:rowOff>
    </xdr:from>
    <xdr:to>
      <xdr:col>1</xdr:col>
      <xdr:colOff>2771775</xdr:colOff>
      <xdr:row>25</xdr:row>
      <xdr:rowOff>190500</xdr:rowOff>
    </xdr:to>
    <xdr:pic>
      <xdr:nvPicPr>
        <xdr:cNvPr id="9" name="Picture 46">
          <a:extLst>
            <a:ext uri="{FF2B5EF4-FFF2-40B4-BE49-F238E27FC236}">
              <a16:creationId xmlns:a16="http://schemas.microsoft.com/office/drawing/2014/main" id="{A34449A0-057B-430A-B5D1-1D64FB129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673417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2409825</xdr:colOff>
      <xdr:row>11</xdr:row>
      <xdr:rowOff>57150</xdr:rowOff>
    </xdr:from>
    <xdr:to>
      <xdr:col>1</xdr:col>
      <xdr:colOff>2752725</xdr:colOff>
      <xdr:row>11</xdr:row>
      <xdr:rowOff>209550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F952C4F-942E-42C2-9C0D-A8934330A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32099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2409825</xdr:colOff>
      <xdr:row>12</xdr:row>
      <xdr:rowOff>57150</xdr:rowOff>
    </xdr:from>
    <xdr:to>
      <xdr:col>1</xdr:col>
      <xdr:colOff>2752725</xdr:colOff>
      <xdr:row>12</xdr:row>
      <xdr:rowOff>209550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8AA90266-23F7-4298-B829-04224EB5B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34385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2409825</xdr:colOff>
      <xdr:row>12</xdr:row>
      <xdr:rowOff>57150</xdr:rowOff>
    </xdr:from>
    <xdr:to>
      <xdr:col>1</xdr:col>
      <xdr:colOff>2752725</xdr:colOff>
      <xdr:row>12</xdr:row>
      <xdr:rowOff>209550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31624E22-979A-4EEA-B203-5C0EFE4AC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34385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2428875</xdr:colOff>
      <xdr:row>24</xdr:row>
      <xdr:rowOff>47625</xdr:rowOff>
    </xdr:from>
    <xdr:to>
      <xdr:col>1</xdr:col>
      <xdr:colOff>2771775</xdr:colOff>
      <xdr:row>24</xdr:row>
      <xdr:rowOff>200025</xdr:rowOff>
    </xdr:to>
    <xdr:pic>
      <xdr:nvPicPr>
        <xdr:cNvPr id="13" name="Picture 46">
          <a:extLst>
            <a:ext uri="{FF2B5EF4-FFF2-40B4-BE49-F238E27FC236}">
              <a16:creationId xmlns:a16="http://schemas.microsoft.com/office/drawing/2014/main" id="{34190927-51C0-46F2-9A05-C2EC0C05A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6515100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619125</xdr:colOff>
      <xdr:row>1</xdr:row>
      <xdr:rowOff>152400</xdr:rowOff>
    </xdr:from>
    <xdr:to>
      <xdr:col>10</xdr:col>
      <xdr:colOff>723900</xdr:colOff>
      <xdr:row>4</xdr:row>
      <xdr:rowOff>200025</xdr:rowOff>
    </xdr:to>
    <xdr:pic>
      <xdr:nvPicPr>
        <xdr:cNvPr id="14" name="Slika 15">
          <a:extLst>
            <a:ext uri="{FF2B5EF4-FFF2-40B4-BE49-F238E27FC236}">
              <a16:creationId xmlns:a16="http://schemas.microsoft.com/office/drawing/2014/main" id="{08A0F388-9D22-4EB4-A6B4-63D151B17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5" t="22714" r="14307" b="5115"/>
        <a:stretch>
          <a:fillRect/>
        </a:stretch>
      </xdr:blipFill>
      <xdr:spPr bwMode="auto">
        <a:xfrm>
          <a:off x="6286500" y="295275"/>
          <a:ext cx="15621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24</xdr:row>
      <xdr:rowOff>219075</xdr:rowOff>
    </xdr:from>
    <xdr:ext cx="2417328" cy="513730"/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765736D6-0AF7-4C2D-836A-8A3C8DE3C9E4}"/>
            </a:ext>
          </a:extLst>
        </xdr:cNvPr>
        <xdr:cNvSpPr txBox="1">
          <a:spLocks noChangeArrowheads="1"/>
        </xdr:cNvSpPr>
      </xdr:nvSpPr>
      <xdr:spPr bwMode="auto">
        <a:xfrm>
          <a:off x="809625" y="6496050"/>
          <a:ext cx="2417328" cy="5137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vi-VN" sz="800" b="0" i="0" strike="noStrike">
              <a:solidFill>
                <a:srgbClr val="000000"/>
              </a:solidFill>
              <a:latin typeface="Tahoma"/>
              <a:cs typeface="Tahoma"/>
            </a:rPr>
            <a:t>Vozilo s oznakom             ispunjava tri kriterija:</a:t>
          </a:r>
        </a:p>
        <a:p>
          <a:pPr algn="l" rtl="1">
            <a:defRPr sz="1000"/>
          </a:pPr>
          <a:r>
            <a:rPr lang="vi-VN" sz="800" b="0" i="0" strike="noStrike">
              <a:solidFill>
                <a:srgbClr val="000000"/>
              </a:solidFill>
              <a:latin typeface="Tahoma"/>
              <a:cs typeface="Tahoma"/>
            </a:rPr>
            <a:t>- emisija CO</a:t>
          </a:r>
          <a:r>
            <a:rPr lang="vi-VN" sz="800" b="0" i="0" strike="noStrike" baseline="-25000">
              <a:solidFill>
                <a:srgbClr val="000000"/>
              </a:solidFill>
              <a:latin typeface="Tahoma"/>
              <a:cs typeface="Tahoma"/>
            </a:rPr>
            <a:t>2</a:t>
          </a:r>
          <a:r>
            <a:rPr lang="vi-VN" sz="800" b="0" i="0" strike="noStrike">
              <a:solidFill>
                <a:srgbClr val="000000"/>
              </a:solidFill>
              <a:latin typeface="Tahoma"/>
              <a:cs typeface="Tahoma"/>
            </a:rPr>
            <a:t> do 120 g/km</a:t>
          </a:r>
        </a:p>
        <a:p>
          <a:pPr algn="l" rtl="1">
            <a:defRPr sz="1000"/>
          </a:pPr>
          <a:r>
            <a:rPr lang="vi-VN" sz="800" b="0" i="0" strike="noStrike">
              <a:solidFill>
                <a:srgbClr val="000000"/>
              </a:solidFill>
              <a:latin typeface="Tahoma"/>
              <a:cs typeface="Tahoma"/>
            </a:rPr>
            <a:t>- tvornica s ekološkim certifikatom ISO14001</a:t>
          </a:r>
        </a:p>
        <a:p>
          <a:pPr algn="l" rtl="1">
            <a:defRPr sz="1000"/>
          </a:pPr>
          <a:r>
            <a:rPr lang="vi-VN" sz="800" b="0" i="0" strike="noStrike">
              <a:solidFill>
                <a:srgbClr val="000000"/>
              </a:solidFill>
              <a:latin typeface="Tahoma"/>
              <a:cs typeface="Tahoma"/>
            </a:rPr>
            <a:t>- u vozilo je ugrađeno više od 7% reciklirane plastike</a:t>
          </a:r>
        </a:p>
      </xdr:txBody>
    </xdr:sp>
    <xdr:clientData/>
  </xdr:oneCellAnchor>
  <xdr:twoCellAnchor>
    <xdr:from>
      <xdr:col>1</xdr:col>
      <xdr:colOff>895350</xdr:colOff>
      <xdr:row>24</xdr:row>
      <xdr:rowOff>219075</xdr:rowOff>
    </xdr:from>
    <xdr:to>
      <xdr:col>1</xdr:col>
      <xdr:colOff>1171575</xdr:colOff>
      <xdr:row>25</xdr:row>
      <xdr:rowOff>114300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DB26D199-061B-4765-9208-613EEB727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6496050"/>
          <a:ext cx="2762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1924050</xdr:colOff>
      <xdr:row>7</xdr:row>
      <xdr:rowOff>47625</xdr:rowOff>
    </xdr:from>
    <xdr:to>
      <xdr:col>1</xdr:col>
      <xdr:colOff>2200275</xdr:colOff>
      <xdr:row>7</xdr:row>
      <xdr:rowOff>171450</xdr:rowOff>
    </xdr:to>
    <xdr:pic>
      <xdr:nvPicPr>
        <xdr:cNvPr id="4" name="Picture 65">
          <a:extLst>
            <a:ext uri="{FF2B5EF4-FFF2-40B4-BE49-F238E27FC236}">
              <a16:creationId xmlns:a16="http://schemas.microsoft.com/office/drawing/2014/main" id="{D543FA99-CA68-47AB-B87A-16C30248E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466975"/>
          <a:ext cx="2762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1924050</xdr:colOff>
      <xdr:row>13</xdr:row>
      <xdr:rowOff>47625</xdr:rowOff>
    </xdr:from>
    <xdr:to>
      <xdr:col>1</xdr:col>
      <xdr:colOff>2200275</xdr:colOff>
      <xdr:row>13</xdr:row>
      <xdr:rowOff>171450</xdr:rowOff>
    </xdr:to>
    <xdr:pic>
      <xdr:nvPicPr>
        <xdr:cNvPr id="5" name="Picture 66">
          <a:extLst>
            <a:ext uri="{FF2B5EF4-FFF2-40B4-BE49-F238E27FC236}">
              <a16:creationId xmlns:a16="http://schemas.microsoft.com/office/drawing/2014/main" id="{7C2DC244-5A94-4955-951D-B92C1054D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3838575"/>
          <a:ext cx="2762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24</xdr:row>
      <xdr:rowOff>95250</xdr:rowOff>
    </xdr:from>
    <xdr:to>
      <xdr:col>10</xdr:col>
      <xdr:colOff>19050</xdr:colOff>
      <xdr:row>28</xdr:row>
      <xdr:rowOff>561975</xdr:rowOff>
    </xdr:to>
    <xdr:pic>
      <xdr:nvPicPr>
        <xdr:cNvPr id="6" name="Slika 1">
          <a:extLst>
            <a:ext uri="{FF2B5EF4-FFF2-40B4-BE49-F238E27FC236}">
              <a16:creationId xmlns:a16="http://schemas.microsoft.com/office/drawing/2014/main" id="{6610CB24-22B8-4A91-B80C-A0070A4A6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98" t="18340" r="11378" b="7204"/>
        <a:stretch>
          <a:fillRect/>
        </a:stretch>
      </xdr:blipFill>
      <xdr:spPr bwMode="auto">
        <a:xfrm>
          <a:off x="4810125" y="6372225"/>
          <a:ext cx="21812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57</xdr:row>
      <xdr:rowOff>214312</xdr:rowOff>
    </xdr:from>
    <xdr:to>
      <xdr:col>2</xdr:col>
      <xdr:colOff>535781</xdr:colOff>
      <xdr:row>58</xdr:row>
      <xdr:rowOff>542059</xdr:rowOff>
    </xdr:to>
    <xdr:grpSp>
      <xdr:nvGrpSpPr>
        <xdr:cNvPr id="2" name="Skupina 4">
          <a:extLst>
            <a:ext uri="{FF2B5EF4-FFF2-40B4-BE49-F238E27FC236}">
              <a16:creationId xmlns:a16="http://schemas.microsoft.com/office/drawing/2014/main" id="{CD5A7327-80F9-4B2F-A8A0-D9A0016A2F3E}"/>
            </a:ext>
          </a:extLst>
        </xdr:cNvPr>
        <xdr:cNvGrpSpPr>
          <a:grpSpLocks/>
        </xdr:cNvGrpSpPr>
      </xdr:nvGrpSpPr>
      <xdr:grpSpPr bwMode="auto">
        <a:xfrm>
          <a:off x="1229846" y="10064283"/>
          <a:ext cx="2432376" cy="551864"/>
          <a:chOff x="456640" y="8230160"/>
          <a:chExt cx="2514600" cy="553571"/>
        </a:xfrm>
      </xdr:grpSpPr>
      <xdr:pic>
        <xdr:nvPicPr>
          <xdr:cNvPr id="3" name="Slika 5">
            <a:extLst>
              <a:ext uri="{FF2B5EF4-FFF2-40B4-BE49-F238E27FC236}">
                <a16:creationId xmlns:a16="http://schemas.microsoft.com/office/drawing/2014/main" id="{5AB0C61D-3005-459E-A8A7-573708165A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6640" y="8230160"/>
            <a:ext cx="2514600" cy="5535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Picture 49">
            <a:extLst>
              <a:ext uri="{FF2B5EF4-FFF2-40B4-BE49-F238E27FC236}">
                <a16:creationId xmlns:a16="http://schemas.microsoft.com/office/drawing/2014/main" id="{2694E8EC-63FB-4FE8-8248-E52FA501636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0309" y="8230720"/>
            <a:ext cx="352425" cy="14287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 editAs="oneCell">
    <xdr:from>
      <xdr:col>3</xdr:col>
      <xdr:colOff>85725</xdr:colOff>
      <xdr:row>27</xdr:row>
      <xdr:rowOff>38100</xdr:rowOff>
    </xdr:from>
    <xdr:to>
      <xdr:col>3</xdr:col>
      <xdr:colOff>438150</xdr:colOff>
      <xdr:row>27</xdr:row>
      <xdr:rowOff>180975</xdr:rowOff>
    </xdr:to>
    <xdr:pic>
      <xdr:nvPicPr>
        <xdr:cNvPr id="5" name="Picture 48">
          <a:extLst>
            <a:ext uri="{FF2B5EF4-FFF2-40B4-BE49-F238E27FC236}">
              <a16:creationId xmlns:a16="http://schemas.microsoft.com/office/drawing/2014/main" id="{85048FF3-8BEE-42F3-ADDC-E155D562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3362325"/>
          <a:ext cx="35242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85725</xdr:colOff>
      <xdr:row>29</xdr:row>
      <xdr:rowOff>47625</xdr:rowOff>
    </xdr:from>
    <xdr:to>
      <xdr:col>3</xdr:col>
      <xdr:colOff>438150</xdr:colOff>
      <xdr:row>29</xdr:row>
      <xdr:rowOff>190500</xdr:rowOff>
    </xdr:to>
    <xdr:pic>
      <xdr:nvPicPr>
        <xdr:cNvPr id="6" name="Picture 48">
          <a:extLst>
            <a:ext uri="{FF2B5EF4-FFF2-40B4-BE49-F238E27FC236}">
              <a16:creationId xmlns:a16="http://schemas.microsoft.com/office/drawing/2014/main" id="{C9E4F94B-261A-4CD7-86D4-EF3DC1D45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3829050"/>
          <a:ext cx="35242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85725</xdr:colOff>
      <xdr:row>30</xdr:row>
      <xdr:rowOff>66675</xdr:rowOff>
    </xdr:from>
    <xdr:to>
      <xdr:col>3</xdr:col>
      <xdr:colOff>438150</xdr:colOff>
      <xdr:row>30</xdr:row>
      <xdr:rowOff>209550</xdr:rowOff>
    </xdr:to>
    <xdr:pic>
      <xdr:nvPicPr>
        <xdr:cNvPr id="7" name="Picture 48">
          <a:extLst>
            <a:ext uri="{FF2B5EF4-FFF2-40B4-BE49-F238E27FC236}">
              <a16:creationId xmlns:a16="http://schemas.microsoft.com/office/drawing/2014/main" id="{C76291E7-370E-4A52-815F-2B3B441FB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4076700"/>
          <a:ext cx="35242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76200</xdr:colOff>
      <xdr:row>31</xdr:row>
      <xdr:rowOff>57150</xdr:rowOff>
    </xdr:from>
    <xdr:to>
      <xdr:col>3</xdr:col>
      <xdr:colOff>428625</xdr:colOff>
      <xdr:row>31</xdr:row>
      <xdr:rowOff>200025</xdr:rowOff>
    </xdr:to>
    <xdr:pic>
      <xdr:nvPicPr>
        <xdr:cNvPr id="8" name="Picture 48">
          <a:extLst>
            <a:ext uri="{FF2B5EF4-FFF2-40B4-BE49-F238E27FC236}">
              <a16:creationId xmlns:a16="http://schemas.microsoft.com/office/drawing/2014/main" id="{DAE0020D-8211-4961-87D7-D6389B4D6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4295775"/>
          <a:ext cx="35242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66675</xdr:colOff>
      <xdr:row>32</xdr:row>
      <xdr:rowOff>38100</xdr:rowOff>
    </xdr:from>
    <xdr:to>
      <xdr:col>3</xdr:col>
      <xdr:colOff>419100</xdr:colOff>
      <xdr:row>32</xdr:row>
      <xdr:rowOff>180975</xdr:rowOff>
    </xdr:to>
    <xdr:pic>
      <xdr:nvPicPr>
        <xdr:cNvPr id="9" name="Picture 48">
          <a:extLst>
            <a:ext uri="{FF2B5EF4-FFF2-40B4-BE49-F238E27FC236}">
              <a16:creationId xmlns:a16="http://schemas.microsoft.com/office/drawing/2014/main" id="{34466523-9F3B-4254-AF15-6BB4E8E5F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4505325"/>
          <a:ext cx="35242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76200</xdr:colOff>
      <xdr:row>26</xdr:row>
      <xdr:rowOff>38100</xdr:rowOff>
    </xdr:from>
    <xdr:to>
      <xdr:col>3</xdr:col>
      <xdr:colOff>428625</xdr:colOff>
      <xdr:row>26</xdr:row>
      <xdr:rowOff>180975</xdr:rowOff>
    </xdr:to>
    <xdr:pic>
      <xdr:nvPicPr>
        <xdr:cNvPr id="10" name="Picture 48">
          <a:extLst>
            <a:ext uri="{FF2B5EF4-FFF2-40B4-BE49-F238E27FC236}">
              <a16:creationId xmlns:a16="http://schemas.microsoft.com/office/drawing/2014/main" id="{3A56075C-A824-4C41-AF2A-8AB12C5A0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3133725"/>
          <a:ext cx="35242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57150</xdr:colOff>
      <xdr:row>22</xdr:row>
      <xdr:rowOff>28575</xdr:rowOff>
    </xdr:from>
    <xdr:to>
      <xdr:col>3</xdr:col>
      <xdr:colOff>409575</xdr:colOff>
      <xdr:row>22</xdr:row>
      <xdr:rowOff>171450</xdr:rowOff>
    </xdr:to>
    <xdr:pic>
      <xdr:nvPicPr>
        <xdr:cNvPr id="11" name="Picture 48">
          <a:extLst>
            <a:ext uri="{FF2B5EF4-FFF2-40B4-BE49-F238E27FC236}">
              <a16:creationId xmlns:a16="http://schemas.microsoft.com/office/drawing/2014/main" id="{870AFAAD-219F-4D1E-BD9B-2540EF955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209800"/>
          <a:ext cx="35242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57150</xdr:colOff>
      <xdr:row>41</xdr:row>
      <xdr:rowOff>57150</xdr:rowOff>
    </xdr:from>
    <xdr:to>
      <xdr:col>3</xdr:col>
      <xdr:colOff>409575</xdr:colOff>
      <xdr:row>41</xdr:row>
      <xdr:rowOff>200025</xdr:rowOff>
    </xdr:to>
    <xdr:pic>
      <xdr:nvPicPr>
        <xdr:cNvPr id="12" name="Picture 48">
          <a:extLst>
            <a:ext uri="{FF2B5EF4-FFF2-40B4-BE49-F238E27FC236}">
              <a16:creationId xmlns:a16="http://schemas.microsoft.com/office/drawing/2014/main" id="{FFBA9738-9CB9-494D-899B-2F7EE3216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6581775"/>
          <a:ext cx="35242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57150</xdr:colOff>
      <xdr:row>42</xdr:row>
      <xdr:rowOff>47625</xdr:rowOff>
    </xdr:from>
    <xdr:to>
      <xdr:col>3</xdr:col>
      <xdr:colOff>409575</xdr:colOff>
      <xdr:row>42</xdr:row>
      <xdr:rowOff>190500</xdr:rowOff>
    </xdr:to>
    <xdr:pic>
      <xdr:nvPicPr>
        <xdr:cNvPr id="13" name="Picture 48">
          <a:extLst>
            <a:ext uri="{FF2B5EF4-FFF2-40B4-BE49-F238E27FC236}">
              <a16:creationId xmlns:a16="http://schemas.microsoft.com/office/drawing/2014/main" id="{9B26311E-5341-4684-A0A4-79C881761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6800850"/>
          <a:ext cx="35242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57150</xdr:colOff>
      <xdr:row>46</xdr:row>
      <xdr:rowOff>0</xdr:rowOff>
    </xdr:from>
    <xdr:to>
      <xdr:col>3</xdr:col>
      <xdr:colOff>409575</xdr:colOff>
      <xdr:row>46</xdr:row>
      <xdr:rowOff>142875</xdr:rowOff>
    </xdr:to>
    <xdr:pic>
      <xdr:nvPicPr>
        <xdr:cNvPr id="14" name="Picture 48">
          <a:extLst>
            <a:ext uri="{FF2B5EF4-FFF2-40B4-BE49-F238E27FC236}">
              <a16:creationId xmlns:a16="http://schemas.microsoft.com/office/drawing/2014/main" id="{D19CF7CA-6037-4928-B813-79817BE71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7667625"/>
          <a:ext cx="35242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66675</xdr:colOff>
      <xdr:row>46</xdr:row>
      <xdr:rowOff>57150</xdr:rowOff>
    </xdr:from>
    <xdr:to>
      <xdr:col>3</xdr:col>
      <xdr:colOff>419100</xdr:colOff>
      <xdr:row>46</xdr:row>
      <xdr:rowOff>200025</xdr:rowOff>
    </xdr:to>
    <xdr:pic>
      <xdr:nvPicPr>
        <xdr:cNvPr id="15" name="Picture 48">
          <a:extLst>
            <a:ext uri="{FF2B5EF4-FFF2-40B4-BE49-F238E27FC236}">
              <a16:creationId xmlns:a16="http://schemas.microsoft.com/office/drawing/2014/main" id="{91BE0F2D-DA52-45E1-B3D3-D2633934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7724775"/>
          <a:ext cx="35242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76200</xdr:colOff>
      <xdr:row>47</xdr:row>
      <xdr:rowOff>47625</xdr:rowOff>
    </xdr:from>
    <xdr:to>
      <xdr:col>3</xdr:col>
      <xdr:colOff>428625</xdr:colOff>
      <xdr:row>47</xdr:row>
      <xdr:rowOff>190500</xdr:rowOff>
    </xdr:to>
    <xdr:pic>
      <xdr:nvPicPr>
        <xdr:cNvPr id="16" name="Picture 48">
          <a:extLst>
            <a:ext uri="{FF2B5EF4-FFF2-40B4-BE49-F238E27FC236}">
              <a16:creationId xmlns:a16="http://schemas.microsoft.com/office/drawing/2014/main" id="{586A75C7-436F-4701-93E5-9A16938C2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7943850"/>
          <a:ext cx="35242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3</xdr:col>
      <xdr:colOff>57150</xdr:colOff>
      <xdr:row>21</xdr:row>
      <xdr:rowOff>28575</xdr:rowOff>
    </xdr:from>
    <xdr:ext cx="352425" cy="142875"/>
    <xdr:pic>
      <xdr:nvPicPr>
        <xdr:cNvPr id="17" name="Picture 48">
          <a:extLst>
            <a:ext uri="{FF2B5EF4-FFF2-40B4-BE49-F238E27FC236}">
              <a16:creationId xmlns:a16="http://schemas.microsoft.com/office/drawing/2014/main" id="{98BDA11B-1EDC-4895-8F29-52EFC73B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981200"/>
          <a:ext cx="35242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3</xdr:col>
      <xdr:colOff>85725</xdr:colOff>
      <xdr:row>28</xdr:row>
      <xdr:rowOff>47625</xdr:rowOff>
    </xdr:from>
    <xdr:ext cx="352425" cy="142875"/>
    <xdr:pic>
      <xdr:nvPicPr>
        <xdr:cNvPr id="18" name="Picture 48">
          <a:extLst>
            <a:ext uri="{FF2B5EF4-FFF2-40B4-BE49-F238E27FC236}">
              <a16:creationId xmlns:a16="http://schemas.microsoft.com/office/drawing/2014/main" id="{7DEDA740-092C-4E31-AF63-CDCFB9807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3600450"/>
          <a:ext cx="35242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3</xdr:col>
      <xdr:colOff>57150</xdr:colOff>
      <xdr:row>45</xdr:row>
      <xdr:rowOff>38100</xdr:rowOff>
    </xdr:from>
    <xdr:ext cx="352425" cy="142875"/>
    <xdr:pic>
      <xdr:nvPicPr>
        <xdr:cNvPr id="19" name="Picture 48">
          <a:extLst>
            <a:ext uri="{FF2B5EF4-FFF2-40B4-BE49-F238E27FC236}">
              <a16:creationId xmlns:a16="http://schemas.microsoft.com/office/drawing/2014/main" id="{92970B5F-1EB9-4A07-A6D4-36E2B267B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7477125"/>
          <a:ext cx="35242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3</xdr:col>
      <xdr:colOff>85725</xdr:colOff>
      <xdr:row>36</xdr:row>
      <xdr:rowOff>38100</xdr:rowOff>
    </xdr:from>
    <xdr:ext cx="352425" cy="142875"/>
    <xdr:pic>
      <xdr:nvPicPr>
        <xdr:cNvPr id="20" name="Picture 48">
          <a:extLst>
            <a:ext uri="{FF2B5EF4-FFF2-40B4-BE49-F238E27FC236}">
              <a16:creationId xmlns:a16="http://schemas.microsoft.com/office/drawing/2014/main" id="{06431DE4-807C-4BA9-9E24-F01B70EB9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5419725"/>
          <a:ext cx="35242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>
    <xdr:from>
      <xdr:col>2</xdr:col>
      <xdr:colOff>23813</xdr:colOff>
      <xdr:row>7</xdr:row>
      <xdr:rowOff>59532</xdr:rowOff>
    </xdr:from>
    <xdr:to>
      <xdr:col>2</xdr:col>
      <xdr:colOff>616480</xdr:colOff>
      <xdr:row>7</xdr:row>
      <xdr:rowOff>192371</xdr:rowOff>
    </xdr:to>
    <xdr:pic>
      <xdr:nvPicPr>
        <xdr:cNvPr id="21" name="Image 1" descr="image001">
          <a:extLst>
            <a:ext uri="{FF2B5EF4-FFF2-40B4-BE49-F238E27FC236}">
              <a16:creationId xmlns:a16="http://schemas.microsoft.com/office/drawing/2014/main" id="{E4976B6F-16E7-4C42-A39E-19A4146E7B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10000" contrast="-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070" t="15164" r="4138" b="15844"/>
        <a:stretch/>
      </xdr:blipFill>
      <xdr:spPr bwMode="auto">
        <a:xfrm>
          <a:off x="3148013" y="1495425"/>
          <a:ext cx="59266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13</xdr:row>
      <xdr:rowOff>47625</xdr:rowOff>
    </xdr:from>
    <xdr:to>
      <xdr:col>2</xdr:col>
      <xdr:colOff>592667</xdr:colOff>
      <xdr:row>13</xdr:row>
      <xdr:rowOff>180464</xdr:rowOff>
    </xdr:to>
    <xdr:pic>
      <xdr:nvPicPr>
        <xdr:cNvPr id="22" name="Image 1" descr="image001">
          <a:extLst>
            <a:ext uri="{FF2B5EF4-FFF2-40B4-BE49-F238E27FC236}">
              <a16:creationId xmlns:a16="http://schemas.microsoft.com/office/drawing/2014/main" id="{2CFFE2AD-7538-4E92-AC75-8EB9BC0F5A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10000" contrast="-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070" t="15164" r="4138" b="15844"/>
        <a:stretch/>
      </xdr:blipFill>
      <xdr:spPr bwMode="auto">
        <a:xfrm>
          <a:off x="3124200" y="1495425"/>
          <a:ext cx="59266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14</xdr:row>
      <xdr:rowOff>47625</xdr:rowOff>
    </xdr:from>
    <xdr:to>
      <xdr:col>2</xdr:col>
      <xdr:colOff>592667</xdr:colOff>
      <xdr:row>14</xdr:row>
      <xdr:rowOff>180464</xdr:rowOff>
    </xdr:to>
    <xdr:pic>
      <xdr:nvPicPr>
        <xdr:cNvPr id="23" name="Image 1" descr="image001">
          <a:extLst>
            <a:ext uri="{FF2B5EF4-FFF2-40B4-BE49-F238E27FC236}">
              <a16:creationId xmlns:a16="http://schemas.microsoft.com/office/drawing/2014/main" id="{CED21560-DF53-4FD4-9D99-5673899198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10000" contrast="-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070" t="15164" r="4138" b="15844"/>
        <a:stretch/>
      </xdr:blipFill>
      <xdr:spPr bwMode="auto">
        <a:xfrm>
          <a:off x="3124200" y="1495425"/>
          <a:ext cx="59266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22</xdr:row>
      <xdr:rowOff>47624</xdr:rowOff>
    </xdr:from>
    <xdr:to>
      <xdr:col>2</xdr:col>
      <xdr:colOff>592667</xdr:colOff>
      <xdr:row>22</xdr:row>
      <xdr:rowOff>180463</xdr:rowOff>
    </xdr:to>
    <xdr:pic>
      <xdr:nvPicPr>
        <xdr:cNvPr id="24" name="Image 1" descr="image001">
          <a:extLst>
            <a:ext uri="{FF2B5EF4-FFF2-40B4-BE49-F238E27FC236}">
              <a16:creationId xmlns:a16="http://schemas.microsoft.com/office/drawing/2014/main" id="{DA5B17E0-43C1-40CD-B35A-84787B7C7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10000" contrast="-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070" t="15164" r="4138" b="15844"/>
        <a:stretch/>
      </xdr:blipFill>
      <xdr:spPr bwMode="auto">
        <a:xfrm>
          <a:off x="3124200" y="2228849"/>
          <a:ext cx="592667" cy="132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28</xdr:row>
      <xdr:rowOff>47624</xdr:rowOff>
    </xdr:from>
    <xdr:to>
      <xdr:col>2</xdr:col>
      <xdr:colOff>592667</xdr:colOff>
      <xdr:row>28</xdr:row>
      <xdr:rowOff>180463</xdr:rowOff>
    </xdr:to>
    <xdr:pic>
      <xdr:nvPicPr>
        <xdr:cNvPr id="25" name="Image 1" descr="image001">
          <a:extLst>
            <a:ext uri="{FF2B5EF4-FFF2-40B4-BE49-F238E27FC236}">
              <a16:creationId xmlns:a16="http://schemas.microsoft.com/office/drawing/2014/main" id="{B3BED2C3-B87D-4EA3-9A81-2D00A9120D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10000" contrast="-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070" t="15164" r="4138" b="15844"/>
        <a:stretch/>
      </xdr:blipFill>
      <xdr:spPr bwMode="auto">
        <a:xfrm>
          <a:off x="3124200" y="3600449"/>
          <a:ext cx="592667" cy="132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29</xdr:row>
      <xdr:rowOff>47624</xdr:rowOff>
    </xdr:from>
    <xdr:to>
      <xdr:col>2</xdr:col>
      <xdr:colOff>592667</xdr:colOff>
      <xdr:row>29</xdr:row>
      <xdr:rowOff>180463</xdr:rowOff>
    </xdr:to>
    <xdr:pic>
      <xdr:nvPicPr>
        <xdr:cNvPr id="26" name="Image 1" descr="image001">
          <a:extLst>
            <a:ext uri="{FF2B5EF4-FFF2-40B4-BE49-F238E27FC236}">
              <a16:creationId xmlns:a16="http://schemas.microsoft.com/office/drawing/2014/main" id="{BC9221B6-D2B2-4A21-89C5-B642711071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10000" contrast="-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070" t="15164" r="4138" b="15844"/>
        <a:stretch/>
      </xdr:blipFill>
      <xdr:spPr bwMode="auto">
        <a:xfrm>
          <a:off x="3124200" y="3829049"/>
          <a:ext cx="592667" cy="132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57150</xdr:colOff>
      <xdr:row>37</xdr:row>
      <xdr:rowOff>28575</xdr:rowOff>
    </xdr:from>
    <xdr:ext cx="352425" cy="142875"/>
    <xdr:pic>
      <xdr:nvPicPr>
        <xdr:cNvPr id="27" name="Picture 48">
          <a:extLst>
            <a:ext uri="{FF2B5EF4-FFF2-40B4-BE49-F238E27FC236}">
              <a16:creationId xmlns:a16="http://schemas.microsoft.com/office/drawing/2014/main" id="{D6279960-A039-4551-B2A8-F22C9A9F5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5638800"/>
          <a:ext cx="35242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>
    <xdr:from>
      <xdr:col>2</xdr:col>
      <xdr:colOff>0</xdr:colOff>
      <xdr:row>37</xdr:row>
      <xdr:rowOff>47624</xdr:rowOff>
    </xdr:from>
    <xdr:to>
      <xdr:col>2</xdr:col>
      <xdr:colOff>592667</xdr:colOff>
      <xdr:row>37</xdr:row>
      <xdr:rowOff>180463</xdr:rowOff>
    </xdr:to>
    <xdr:pic>
      <xdr:nvPicPr>
        <xdr:cNvPr id="28" name="Image 1" descr="image001">
          <a:extLst>
            <a:ext uri="{FF2B5EF4-FFF2-40B4-BE49-F238E27FC236}">
              <a16:creationId xmlns:a16="http://schemas.microsoft.com/office/drawing/2014/main" id="{7F2B827C-F888-4220-8B25-E850A92415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10000" contrast="-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070" t="15164" r="4138" b="15844"/>
        <a:stretch/>
      </xdr:blipFill>
      <xdr:spPr bwMode="auto">
        <a:xfrm>
          <a:off x="3124200" y="5657849"/>
          <a:ext cx="592667" cy="132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85725</xdr:colOff>
      <xdr:row>44</xdr:row>
      <xdr:rowOff>47625</xdr:rowOff>
    </xdr:from>
    <xdr:ext cx="352425" cy="142875"/>
    <xdr:pic>
      <xdr:nvPicPr>
        <xdr:cNvPr id="29" name="Picture 48">
          <a:extLst>
            <a:ext uri="{FF2B5EF4-FFF2-40B4-BE49-F238E27FC236}">
              <a16:creationId xmlns:a16="http://schemas.microsoft.com/office/drawing/2014/main" id="{AD0CB007-A825-48AB-94B0-1E9FEBB58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7258050"/>
          <a:ext cx="35242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3</xdr:col>
      <xdr:colOff>85725</xdr:colOff>
      <xdr:row>43</xdr:row>
      <xdr:rowOff>47625</xdr:rowOff>
    </xdr:from>
    <xdr:ext cx="352425" cy="142875"/>
    <xdr:pic>
      <xdr:nvPicPr>
        <xdr:cNvPr id="30" name="Picture 48">
          <a:extLst>
            <a:ext uri="{FF2B5EF4-FFF2-40B4-BE49-F238E27FC236}">
              <a16:creationId xmlns:a16="http://schemas.microsoft.com/office/drawing/2014/main" id="{976A87B0-E2A9-4BAE-AAEE-7DD28815E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7029450"/>
          <a:ext cx="35242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>
    <xdr:from>
      <xdr:col>2</xdr:col>
      <xdr:colOff>0</xdr:colOff>
      <xdr:row>43</xdr:row>
      <xdr:rowOff>47624</xdr:rowOff>
    </xdr:from>
    <xdr:to>
      <xdr:col>2</xdr:col>
      <xdr:colOff>592667</xdr:colOff>
      <xdr:row>43</xdr:row>
      <xdr:rowOff>180463</xdr:rowOff>
    </xdr:to>
    <xdr:pic>
      <xdr:nvPicPr>
        <xdr:cNvPr id="31" name="Image 1" descr="image001">
          <a:extLst>
            <a:ext uri="{FF2B5EF4-FFF2-40B4-BE49-F238E27FC236}">
              <a16:creationId xmlns:a16="http://schemas.microsoft.com/office/drawing/2014/main" id="{3D5F4AE8-E8D9-4EC9-A608-9876BE22C2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10000" contrast="-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070" t="15164" r="4138" b="15844"/>
        <a:stretch/>
      </xdr:blipFill>
      <xdr:spPr bwMode="auto">
        <a:xfrm>
          <a:off x="3124200" y="7029449"/>
          <a:ext cx="592667" cy="132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44</xdr:row>
      <xdr:rowOff>47624</xdr:rowOff>
    </xdr:from>
    <xdr:to>
      <xdr:col>2</xdr:col>
      <xdr:colOff>592667</xdr:colOff>
      <xdr:row>44</xdr:row>
      <xdr:rowOff>180463</xdr:rowOff>
    </xdr:to>
    <xdr:pic>
      <xdr:nvPicPr>
        <xdr:cNvPr id="32" name="Image 1" descr="image001">
          <a:extLst>
            <a:ext uri="{FF2B5EF4-FFF2-40B4-BE49-F238E27FC236}">
              <a16:creationId xmlns:a16="http://schemas.microsoft.com/office/drawing/2014/main" id="{8A8F9181-5877-4AE3-98D5-32354E393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10000" contrast="-1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070" t="15164" r="4138" b="15844"/>
        <a:stretch/>
      </xdr:blipFill>
      <xdr:spPr bwMode="auto">
        <a:xfrm>
          <a:off x="3124200" y="7258049"/>
          <a:ext cx="592667" cy="132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66675</xdr:colOff>
      <xdr:row>23</xdr:row>
      <xdr:rowOff>57150</xdr:rowOff>
    </xdr:from>
    <xdr:ext cx="352425" cy="142875"/>
    <xdr:pic>
      <xdr:nvPicPr>
        <xdr:cNvPr id="33" name="Picture 48">
          <a:extLst>
            <a:ext uri="{FF2B5EF4-FFF2-40B4-BE49-F238E27FC236}">
              <a16:creationId xmlns:a16="http://schemas.microsoft.com/office/drawing/2014/main" id="{F89BF2CD-D009-42AD-8D2E-94E8CAD43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2466975"/>
          <a:ext cx="35242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3</xdr:col>
      <xdr:colOff>66675</xdr:colOff>
      <xdr:row>38</xdr:row>
      <xdr:rowOff>57150</xdr:rowOff>
    </xdr:from>
    <xdr:ext cx="352425" cy="142875"/>
    <xdr:pic>
      <xdr:nvPicPr>
        <xdr:cNvPr id="34" name="Picture 48">
          <a:extLst>
            <a:ext uri="{FF2B5EF4-FFF2-40B4-BE49-F238E27FC236}">
              <a16:creationId xmlns:a16="http://schemas.microsoft.com/office/drawing/2014/main" id="{FCFDDDAB-29E8-4DA1-B661-48E6268C6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5895975"/>
          <a:ext cx="35242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357187</xdr:colOff>
      <xdr:row>16</xdr:row>
      <xdr:rowOff>47624</xdr:rowOff>
    </xdr:from>
    <xdr:ext cx="1234373" cy="280205"/>
    <xdr:sp macro="" textlink="">
      <xdr:nvSpPr>
        <xdr:cNvPr id="2" name="BESPLATNO">
          <a:extLst>
            <a:ext uri="{FF2B5EF4-FFF2-40B4-BE49-F238E27FC236}">
              <a16:creationId xmlns:a16="http://schemas.microsoft.com/office/drawing/2014/main" id="{A024BDC5-DAE0-47AE-89ED-C3BD1D23EA21}"/>
            </a:ext>
          </a:extLst>
        </xdr:cNvPr>
        <xdr:cNvSpPr/>
      </xdr:nvSpPr>
      <xdr:spPr>
        <a:xfrm rot="19909082">
          <a:off x="3071812" y="3533774"/>
          <a:ext cx="1234373" cy="280205"/>
        </a:xfrm>
        <a:prstGeom prst="rect">
          <a:avLst/>
        </a:prstGeom>
        <a:solidFill>
          <a:srgbClr val="7030A0"/>
        </a:solidFill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sl-SI" sz="1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BESPLATNO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2724150</xdr:colOff>
      <xdr:row>8</xdr:row>
      <xdr:rowOff>5292</xdr:rowOff>
    </xdr:from>
    <xdr:to>
      <xdr:col>1</xdr:col>
      <xdr:colOff>3333750</xdr:colOff>
      <xdr:row>9</xdr:row>
      <xdr:rowOff>10583</xdr:rowOff>
    </xdr:to>
    <xdr:pic>
      <xdr:nvPicPr>
        <xdr:cNvPr id="2" name="Picture 60" descr="ENERGY pour CR">
          <a:extLst>
            <a:ext uri="{FF2B5EF4-FFF2-40B4-BE49-F238E27FC236}">
              <a16:creationId xmlns:a16="http://schemas.microsoft.com/office/drawing/2014/main" id="{A0616F62-31BB-4DFE-AC12-8C66DC68C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9" t="14140" r="8963" b="8586"/>
        <a:stretch>
          <a:fillRect/>
        </a:stretch>
      </xdr:blipFill>
      <xdr:spPr bwMode="auto">
        <a:xfrm>
          <a:off x="3257550" y="2272242"/>
          <a:ext cx="609600" cy="157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2724150</xdr:colOff>
      <xdr:row>11</xdr:row>
      <xdr:rowOff>9525</xdr:rowOff>
    </xdr:from>
    <xdr:to>
      <xdr:col>1</xdr:col>
      <xdr:colOff>3333750</xdr:colOff>
      <xdr:row>12</xdr:row>
      <xdr:rowOff>19050</xdr:rowOff>
    </xdr:to>
    <xdr:pic>
      <xdr:nvPicPr>
        <xdr:cNvPr id="3" name="Picture 60" descr="ENERGY pour CR">
          <a:extLst>
            <a:ext uri="{FF2B5EF4-FFF2-40B4-BE49-F238E27FC236}">
              <a16:creationId xmlns:a16="http://schemas.microsoft.com/office/drawing/2014/main" id="{AFD180E2-C1B6-43C6-AA92-01865AE40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9" t="14140" r="8963" b="8586"/>
        <a:stretch>
          <a:fillRect/>
        </a:stretch>
      </xdr:blipFill>
      <xdr:spPr bwMode="auto">
        <a:xfrm>
          <a:off x="3257550" y="2886075"/>
          <a:ext cx="6096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31750</xdr:colOff>
      <xdr:row>25</xdr:row>
      <xdr:rowOff>82550</xdr:rowOff>
    </xdr:from>
    <xdr:to>
      <xdr:col>1</xdr:col>
      <xdr:colOff>765175</xdr:colOff>
      <xdr:row>26</xdr:row>
      <xdr:rowOff>101600</xdr:rowOff>
    </xdr:to>
    <xdr:pic>
      <xdr:nvPicPr>
        <xdr:cNvPr id="4" name="Picture 60" descr="ENERGY pour CR">
          <a:extLst>
            <a:ext uri="{FF2B5EF4-FFF2-40B4-BE49-F238E27FC236}">
              <a16:creationId xmlns:a16="http://schemas.microsoft.com/office/drawing/2014/main" id="{9491F171-B6D5-4706-AAC6-991395C33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9" t="14140" r="8963" b="8586"/>
        <a:stretch>
          <a:fillRect/>
        </a:stretch>
      </xdr:blipFill>
      <xdr:spPr bwMode="auto">
        <a:xfrm>
          <a:off x="565150" y="11474450"/>
          <a:ext cx="7334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2724150</xdr:colOff>
      <xdr:row>7</xdr:row>
      <xdr:rowOff>0</xdr:rowOff>
    </xdr:from>
    <xdr:to>
      <xdr:col>1</xdr:col>
      <xdr:colOff>3333750</xdr:colOff>
      <xdr:row>7</xdr:row>
      <xdr:rowOff>147108</xdr:rowOff>
    </xdr:to>
    <xdr:pic>
      <xdr:nvPicPr>
        <xdr:cNvPr id="5" name="Picture 60" descr="ENERGY pour CR">
          <a:extLst>
            <a:ext uri="{FF2B5EF4-FFF2-40B4-BE49-F238E27FC236}">
              <a16:creationId xmlns:a16="http://schemas.microsoft.com/office/drawing/2014/main" id="{1D426CEF-22AA-46A1-8C4E-75C08F3DB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9" t="14140" r="8963" b="8586"/>
        <a:stretch>
          <a:fillRect/>
        </a:stretch>
      </xdr:blipFill>
      <xdr:spPr bwMode="auto">
        <a:xfrm>
          <a:off x="3257550" y="2114550"/>
          <a:ext cx="609600" cy="147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2724150</xdr:colOff>
      <xdr:row>10</xdr:row>
      <xdr:rowOff>0</xdr:rowOff>
    </xdr:from>
    <xdr:to>
      <xdr:col>1</xdr:col>
      <xdr:colOff>3333750</xdr:colOff>
      <xdr:row>11</xdr:row>
      <xdr:rowOff>9525</xdr:rowOff>
    </xdr:to>
    <xdr:pic>
      <xdr:nvPicPr>
        <xdr:cNvPr id="6" name="Picture 60" descr="ENERGY pour CR">
          <a:extLst>
            <a:ext uri="{FF2B5EF4-FFF2-40B4-BE49-F238E27FC236}">
              <a16:creationId xmlns:a16="http://schemas.microsoft.com/office/drawing/2014/main" id="{2C842069-2503-4456-8F6E-0AC2CE9E2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9" t="14140" r="8963" b="8586"/>
        <a:stretch>
          <a:fillRect/>
        </a:stretch>
      </xdr:blipFill>
      <xdr:spPr bwMode="auto">
        <a:xfrm>
          <a:off x="3257550" y="2724150"/>
          <a:ext cx="6096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</xdr:row>
      <xdr:rowOff>127000</xdr:rowOff>
    </xdr:from>
    <xdr:to>
      <xdr:col>4</xdr:col>
      <xdr:colOff>36649</xdr:colOff>
      <xdr:row>13</xdr:row>
      <xdr:rowOff>3098211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9FEA0029-488F-4D4C-958F-20286B0C5E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9707" t="14097" r="40214" b="43032"/>
        <a:stretch/>
      </xdr:blipFill>
      <xdr:spPr>
        <a:xfrm>
          <a:off x="533400" y="3298825"/>
          <a:ext cx="5494474" cy="2971211"/>
        </a:xfrm>
        <a:prstGeom prst="rect">
          <a:avLst/>
        </a:prstGeom>
      </xdr:spPr>
    </xdr:pic>
    <xdr:clientData/>
  </xdr:twoCellAnchor>
  <xdr:twoCellAnchor editAs="oneCell">
    <xdr:from>
      <xdr:col>3</xdr:col>
      <xdr:colOff>772583</xdr:colOff>
      <xdr:row>13</xdr:row>
      <xdr:rowOff>444501</xdr:rowOff>
    </xdr:from>
    <xdr:to>
      <xdr:col>11</xdr:col>
      <xdr:colOff>41210</xdr:colOff>
      <xdr:row>13</xdr:row>
      <xdr:rowOff>2497667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91E3BCE5-4C42-4743-89D3-7C423E5D44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9192" t="61044" r="42199" b="4939"/>
        <a:stretch/>
      </xdr:blipFill>
      <xdr:spPr>
        <a:xfrm>
          <a:off x="5754158" y="3616326"/>
          <a:ext cx="4640727" cy="20531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222250</xdr:rowOff>
    </xdr:from>
    <xdr:to>
      <xdr:col>3</xdr:col>
      <xdr:colOff>500062</xdr:colOff>
      <xdr:row>20</xdr:row>
      <xdr:rowOff>2666295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D6E2F20A-BC1C-43B0-966F-70907C48EB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6692" t="33436" r="40139" b="28703"/>
        <a:stretch/>
      </xdr:blipFill>
      <xdr:spPr>
        <a:xfrm>
          <a:off x="533400" y="7794625"/>
          <a:ext cx="4948237" cy="2444045"/>
        </a:xfrm>
        <a:prstGeom prst="rect">
          <a:avLst/>
        </a:prstGeom>
      </xdr:spPr>
    </xdr:pic>
    <xdr:clientData/>
  </xdr:twoCellAnchor>
  <xdr:twoCellAnchor editAs="oneCell">
    <xdr:from>
      <xdr:col>3</xdr:col>
      <xdr:colOff>613829</xdr:colOff>
      <xdr:row>20</xdr:row>
      <xdr:rowOff>254001</xdr:rowOff>
    </xdr:from>
    <xdr:to>
      <xdr:col>10</xdr:col>
      <xdr:colOff>820642</xdr:colOff>
      <xdr:row>20</xdr:row>
      <xdr:rowOff>2434167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F9F4CB35-618A-4C06-9216-DFC0CB79E7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6251" t="49977" r="42198" b="16472"/>
        <a:stretch/>
      </xdr:blipFill>
      <xdr:spPr>
        <a:xfrm>
          <a:off x="5595404" y="7826376"/>
          <a:ext cx="4693088" cy="21801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45243</xdr:colOff>
      <xdr:row>31</xdr:row>
      <xdr:rowOff>4763</xdr:rowOff>
    </xdr:from>
    <xdr:to>
      <xdr:col>6</xdr:col>
      <xdr:colOff>178593</xdr:colOff>
      <xdr:row>31</xdr:row>
      <xdr:rowOff>138113</xdr:rowOff>
    </xdr:to>
    <xdr:pic>
      <xdr:nvPicPr>
        <xdr:cNvPr id="2" name="Slika 31">
          <a:extLst>
            <a:ext uri="{FF2B5EF4-FFF2-40B4-BE49-F238E27FC236}">
              <a16:creationId xmlns:a16="http://schemas.microsoft.com/office/drawing/2014/main" id="{53670B00-0AC7-416A-8791-DD06F1C68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03" t="64072" r="68204" b="20782"/>
        <a:stretch>
          <a:fillRect/>
        </a:stretch>
      </xdr:blipFill>
      <xdr:spPr bwMode="auto">
        <a:xfrm>
          <a:off x="5207793" y="7443788"/>
          <a:ext cx="6953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2314575</xdr:colOff>
      <xdr:row>19</xdr:row>
      <xdr:rowOff>47625</xdr:rowOff>
    </xdr:from>
    <xdr:to>
      <xdr:col>2</xdr:col>
      <xdr:colOff>238125</xdr:colOff>
      <xdr:row>19</xdr:row>
      <xdr:rowOff>157228</xdr:rowOff>
    </xdr:to>
    <xdr:pic>
      <xdr:nvPicPr>
        <xdr:cNvPr id="3" name="Slika 31">
          <a:extLst>
            <a:ext uri="{FF2B5EF4-FFF2-40B4-BE49-F238E27FC236}">
              <a16:creationId xmlns:a16="http://schemas.microsoft.com/office/drawing/2014/main" id="{367B5ED4-5ADA-412E-9CA2-BD67E35CD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03" t="64072" r="68204" b="20782"/>
        <a:stretch>
          <a:fillRect/>
        </a:stretch>
      </xdr:blipFill>
      <xdr:spPr bwMode="auto">
        <a:xfrm>
          <a:off x="2847975" y="4810125"/>
          <a:ext cx="819150" cy="109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2305050</xdr:colOff>
      <xdr:row>14</xdr:row>
      <xdr:rowOff>38100</xdr:rowOff>
    </xdr:from>
    <xdr:to>
      <xdr:col>2</xdr:col>
      <xdr:colOff>228600</xdr:colOff>
      <xdr:row>14</xdr:row>
      <xdr:rowOff>147703</xdr:rowOff>
    </xdr:to>
    <xdr:pic>
      <xdr:nvPicPr>
        <xdr:cNvPr id="4" name="Slika 31">
          <a:extLst>
            <a:ext uri="{FF2B5EF4-FFF2-40B4-BE49-F238E27FC236}">
              <a16:creationId xmlns:a16="http://schemas.microsoft.com/office/drawing/2014/main" id="{4BE6AD60-E486-45DB-BEB8-3F2388477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03" t="64072" r="68204" b="20782"/>
        <a:stretch>
          <a:fillRect/>
        </a:stretch>
      </xdr:blipFill>
      <xdr:spPr bwMode="auto">
        <a:xfrm>
          <a:off x="2838450" y="3714750"/>
          <a:ext cx="819150" cy="109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2549899</xdr:colOff>
      <xdr:row>24</xdr:row>
      <xdr:rowOff>52422</xdr:rowOff>
    </xdr:from>
    <xdr:to>
      <xdr:col>2</xdr:col>
      <xdr:colOff>381000</xdr:colOff>
      <xdr:row>24</xdr:row>
      <xdr:rowOff>147703</xdr:rowOff>
    </xdr:to>
    <xdr:pic>
      <xdr:nvPicPr>
        <xdr:cNvPr id="5" name="Slika 31">
          <a:extLst>
            <a:ext uri="{FF2B5EF4-FFF2-40B4-BE49-F238E27FC236}">
              <a16:creationId xmlns:a16="http://schemas.microsoft.com/office/drawing/2014/main" id="{410E610F-1B81-4B0F-B9E6-72AAB5FA5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03" t="64072" r="68204" b="20782"/>
        <a:stretch>
          <a:fillRect/>
        </a:stretch>
      </xdr:blipFill>
      <xdr:spPr bwMode="auto">
        <a:xfrm>
          <a:off x="3083299" y="5900772"/>
          <a:ext cx="726701" cy="95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26194</xdr:colOff>
      <xdr:row>12</xdr:row>
      <xdr:rowOff>142874</xdr:rowOff>
    </xdr:from>
    <xdr:to>
      <xdr:col>4</xdr:col>
      <xdr:colOff>95250</xdr:colOff>
      <xdr:row>13</xdr:row>
      <xdr:rowOff>2783680</xdr:rowOff>
    </xdr:to>
    <xdr:pic>
      <xdr:nvPicPr>
        <xdr:cNvPr id="2" name="Slika 15">
          <a:extLst>
            <a:ext uri="{FF2B5EF4-FFF2-40B4-BE49-F238E27FC236}">
              <a16:creationId xmlns:a16="http://schemas.microsoft.com/office/drawing/2014/main" id="{1C8509FB-C679-46C2-90CC-A0FADF62D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81" t="20503" r="17426" b="17986"/>
        <a:stretch>
          <a:fillRect/>
        </a:stretch>
      </xdr:blipFill>
      <xdr:spPr bwMode="auto">
        <a:xfrm>
          <a:off x="559594" y="3095624"/>
          <a:ext cx="4955381" cy="2783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280987</xdr:colOff>
      <xdr:row>13</xdr:row>
      <xdr:rowOff>511505</xdr:rowOff>
    </xdr:from>
    <xdr:to>
      <xdr:col>10</xdr:col>
      <xdr:colOff>250031</xdr:colOff>
      <xdr:row>13</xdr:row>
      <xdr:rowOff>2836068</xdr:rowOff>
    </xdr:to>
    <xdr:pic>
      <xdr:nvPicPr>
        <xdr:cNvPr id="3" name="Slika 16">
          <a:extLst>
            <a:ext uri="{FF2B5EF4-FFF2-40B4-BE49-F238E27FC236}">
              <a16:creationId xmlns:a16="http://schemas.microsoft.com/office/drawing/2014/main" id="{8D3663D0-2B95-4A48-8C40-6E3DF9FD7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19" t="28775" r="27512" b="21132"/>
        <a:stretch>
          <a:fillRect/>
        </a:stretch>
      </xdr:blipFill>
      <xdr:spPr bwMode="auto">
        <a:xfrm>
          <a:off x="6262687" y="3607130"/>
          <a:ext cx="2883694" cy="2324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2724150</xdr:colOff>
      <xdr:row>7</xdr:row>
      <xdr:rowOff>142875</xdr:rowOff>
    </xdr:from>
    <xdr:to>
      <xdr:col>1</xdr:col>
      <xdr:colOff>3333750</xdr:colOff>
      <xdr:row>9</xdr:row>
      <xdr:rowOff>0</xdr:rowOff>
    </xdr:to>
    <xdr:pic>
      <xdr:nvPicPr>
        <xdr:cNvPr id="4" name="Picture 60" descr="ENERGY pour CR">
          <a:extLst>
            <a:ext uri="{FF2B5EF4-FFF2-40B4-BE49-F238E27FC236}">
              <a16:creationId xmlns:a16="http://schemas.microsoft.com/office/drawing/2014/main" id="{AA88DDD9-2E50-4CAB-BB2D-7D5EA80B5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9" t="14140" r="8963" b="8586"/>
        <a:stretch>
          <a:fillRect/>
        </a:stretch>
      </xdr:blipFill>
      <xdr:spPr bwMode="auto">
        <a:xfrm>
          <a:off x="3257550" y="2257425"/>
          <a:ext cx="6096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2724150</xdr:colOff>
      <xdr:row>11</xdr:row>
      <xdr:rowOff>9525</xdr:rowOff>
    </xdr:from>
    <xdr:to>
      <xdr:col>1</xdr:col>
      <xdr:colOff>3333750</xdr:colOff>
      <xdr:row>12</xdr:row>
      <xdr:rowOff>19050</xdr:rowOff>
    </xdr:to>
    <xdr:pic>
      <xdr:nvPicPr>
        <xdr:cNvPr id="5" name="Picture 60" descr="ENERGY pour CR">
          <a:extLst>
            <a:ext uri="{FF2B5EF4-FFF2-40B4-BE49-F238E27FC236}">
              <a16:creationId xmlns:a16="http://schemas.microsoft.com/office/drawing/2014/main" id="{AF17D8F3-7D40-470E-8D10-9B05957B3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9" t="14140" r="8963" b="8586"/>
        <a:stretch>
          <a:fillRect/>
        </a:stretch>
      </xdr:blipFill>
      <xdr:spPr bwMode="auto">
        <a:xfrm>
          <a:off x="3257550" y="2809875"/>
          <a:ext cx="6096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2724150</xdr:colOff>
      <xdr:row>15</xdr:row>
      <xdr:rowOff>9525</xdr:rowOff>
    </xdr:from>
    <xdr:to>
      <xdr:col>1</xdr:col>
      <xdr:colOff>3333750</xdr:colOff>
      <xdr:row>16</xdr:row>
      <xdr:rowOff>19050</xdr:rowOff>
    </xdr:to>
    <xdr:pic>
      <xdr:nvPicPr>
        <xdr:cNvPr id="6" name="Picture 60" descr="ENERGY pour CR">
          <a:extLst>
            <a:ext uri="{FF2B5EF4-FFF2-40B4-BE49-F238E27FC236}">
              <a16:creationId xmlns:a16="http://schemas.microsoft.com/office/drawing/2014/main" id="{60A486E0-65CB-4319-882C-4C0E992EA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9" t="14140" r="8963" b="8586"/>
        <a:stretch>
          <a:fillRect/>
        </a:stretch>
      </xdr:blipFill>
      <xdr:spPr bwMode="auto">
        <a:xfrm>
          <a:off x="3257550" y="6515100"/>
          <a:ext cx="6096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2724150</xdr:colOff>
      <xdr:row>16</xdr:row>
      <xdr:rowOff>0</xdr:rowOff>
    </xdr:from>
    <xdr:to>
      <xdr:col>1</xdr:col>
      <xdr:colOff>3333750</xdr:colOff>
      <xdr:row>17</xdr:row>
      <xdr:rowOff>9525</xdr:rowOff>
    </xdr:to>
    <xdr:pic>
      <xdr:nvPicPr>
        <xdr:cNvPr id="7" name="Picture 60" descr="ENERGY pour CR">
          <a:extLst>
            <a:ext uri="{FF2B5EF4-FFF2-40B4-BE49-F238E27FC236}">
              <a16:creationId xmlns:a16="http://schemas.microsoft.com/office/drawing/2014/main" id="{E7E63259-2C74-4346-84FD-DFBB0A687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9" t="14140" r="8963" b="8586"/>
        <a:stretch>
          <a:fillRect/>
        </a:stretch>
      </xdr:blipFill>
      <xdr:spPr bwMode="auto">
        <a:xfrm>
          <a:off x="3257550" y="6657975"/>
          <a:ext cx="6096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2724150</xdr:colOff>
      <xdr:row>19</xdr:row>
      <xdr:rowOff>0</xdr:rowOff>
    </xdr:from>
    <xdr:to>
      <xdr:col>1</xdr:col>
      <xdr:colOff>3333750</xdr:colOff>
      <xdr:row>20</xdr:row>
      <xdr:rowOff>9525</xdr:rowOff>
    </xdr:to>
    <xdr:pic>
      <xdr:nvPicPr>
        <xdr:cNvPr id="8" name="Picture 60" descr="ENERGY pour CR">
          <a:extLst>
            <a:ext uri="{FF2B5EF4-FFF2-40B4-BE49-F238E27FC236}">
              <a16:creationId xmlns:a16="http://schemas.microsoft.com/office/drawing/2014/main" id="{3B22AC61-A2A8-4D8B-A8CC-1ADC76BB3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9" t="14140" r="8963" b="8586"/>
        <a:stretch>
          <a:fillRect/>
        </a:stretch>
      </xdr:blipFill>
      <xdr:spPr bwMode="auto">
        <a:xfrm>
          <a:off x="3257550" y="7191375"/>
          <a:ext cx="6096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50047</xdr:colOff>
      <xdr:row>21</xdr:row>
      <xdr:rowOff>178594</xdr:rowOff>
    </xdr:from>
    <xdr:to>
      <xdr:col>4</xdr:col>
      <xdr:colOff>178593</xdr:colOff>
      <xdr:row>21</xdr:row>
      <xdr:rowOff>2876550</xdr:rowOff>
    </xdr:to>
    <xdr:pic>
      <xdr:nvPicPr>
        <xdr:cNvPr id="9" name="Slika 27">
          <a:extLst>
            <a:ext uri="{FF2B5EF4-FFF2-40B4-BE49-F238E27FC236}">
              <a16:creationId xmlns:a16="http://schemas.microsoft.com/office/drawing/2014/main" id="{6B50AF98-3F1D-4E7C-B5F1-DA1DEA80E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20" t="20737" r="15045" b="18103"/>
        <a:stretch>
          <a:fillRect/>
        </a:stretch>
      </xdr:blipFill>
      <xdr:spPr bwMode="auto">
        <a:xfrm>
          <a:off x="583447" y="7684294"/>
          <a:ext cx="5014871" cy="2697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845343</xdr:colOff>
      <xdr:row>21</xdr:row>
      <xdr:rowOff>392906</xdr:rowOff>
    </xdr:from>
    <xdr:to>
      <xdr:col>10</xdr:col>
      <xdr:colOff>796217</xdr:colOff>
      <xdr:row>21</xdr:row>
      <xdr:rowOff>2419350</xdr:rowOff>
    </xdr:to>
    <xdr:pic>
      <xdr:nvPicPr>
        <xdr:cNvPr id="10" name="Slika 28">
          <a:extLst>
            <a:ext uri="{FF2B5EF4-FFF2-40B4-BE49-F238E27FC236}">
              <a16:creationId xmlns:a16="http://schemas.microsoft.com/office/drawing/2014/main" id="{7AE9FBF9-7712-4D97-9B9C-78BE3F01B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16" t="26416" r="15594" b="26492"/>
        <a:stretch>
          <a:fillRect/>
        </a:stretch>
      </xdr:blipFill>
      <xdr:spPr bwMode="auto">
        <a:xfrm>
          <a:off x="5255418" y="7898606"/>
          <a:ext cx="4437149" cy="2026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26</xdr:row>
      <xdr:rowOff>114300</xdr:rowOff>
    </xdr:from>
    <xdr:to>
      <xdr:col>1</xdr:col>
      <xdr:colOff>828675</xdr:colOff>
      <xdr:row>27</xdr:row>
      <xdr:rowOff>133350</xdr:rowOff>
    </xdr:to>
    <xdr:pic>
      <xdr:nvPicPr>
        <xdr:cNvPr id="11" name="Picture 60" descr="ENERGY pour CR">
          <a:extLst>
            <a:ext uri="{FF2B5EF4-FFF2-40B4-BE49-F238E27FC236}">
              <a16:creationId xmlns:a16="http://schemas.microsoft.com/office/drawing/2014/main" id="{3335C13B-BC3A-4AA8-984E-AEDC50509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9" t="14140" r="8963" b="8586"/>
        <a:stretch>
          <a:fillRect/>
        </a:stretch>
      </xdr:blipFill>
      <xdr:spPr bwMode="auto">
        <a:xfrm>
          <a:off x="628650" y="11696700"/>
          <a:ext cx="7334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2724150</xdr:colOff>
      <xdr:row>7</xdr:row>
      <xdr:rowOff>9525</xdr:rowOff>
    </xdr:from>
    <xdr:to>
      <xdr:col>1</xdr:col>
      <xdr:colOff>3333750</xdr:colOff>
      <xdr:row>8</xdr:row>
      <xdr:rowOff>9525</xdr:rowOff>
    </xdr:to>
    <xdr:pic>
      <xdr:nvPicPr>
        <xdr:cNvPr id="12" name="Picture 60" descr="ENERGY pour CR">
          <a:extLst>
            <a:ext uri="{FF2B5EF4-FFF2-40B4-BE49-F238E27FC236}">
              <a16:creationId xmlns:a16="http://schemas.microsoft.com/office/drawing/2014/main" id="{DE0EB75C-5994-4BA3-8CCF-090667430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9" t="14140" r="8963" b="8586"/>
        <a:stretch>
          <a:fillRect/>
        </a:stretch>
      </xdr:blipFill>
      <xdr:spPr bwMode="auto">
        <a:xfrm>
          <a:off x="3257550" y="2124075"/>
          <a:ext cx="6096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2724150</xdr:colOff>
      <xdr:row>10</xdr:row>
      <xdr:rowOff>0</xdr:rowOff>
    </xdr:from>
    <xdr:to>
      <xdr:col>1</xdr:col>
      <xdr:colOff>3333750</xdr:colOff>
      <xdr:row>11</xdr:row>
      <xdr:rowOff>9525</xdr:rowOff>
    </xdr:to>
    <xdr:pic>
      <xdr:nvPicPr>
        <xdr:cNvPr id="13" name="Picture 60" descr="ENERGY pour CR">
          <a:extLst>
            <a:ext uri="{FF2B5EF4-FFF2-40B4-BE49-F238E27FC236}">
              <a16:creationId xmlns:a16="http://schemas.microsoft.com/office/drawing/2014/main" id="{C5AD54B7-2639-45B3-BF63-1BA3CEC73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9" t="14140" r="8963" b="8586"/>
        <a:stretch>
          <a:fillRect/>
        </a:stretch>
      </xdr:blipFill>
      <xdr:spPr bwMode="auto">
        <a:xfrm>
          <a:off x="3257550" y="2647950"/>
          <a:ext cx="6096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2724150</xdr:colOff>
      <xdr:row>18</xdr:row>
      <xdr:rowOff>9525</xdr:rowOff>
    </xdr:from>
    <xdr:to>
      <xdr:col>1</xdr:col>
      <xdr:colOff>3333750</xdr:colOff>
      <xdr:row>19</xdr:row>
      <xdr:rowOff>19050</xdr:rowOff>
    </xdr:to>
    <xdr:pic>
      <xdr:nvPicPr>
        <xdr:cNvPr id="14" name="Picture 60" descr="ENERGY pour CR">
          <a:extLst>
            <a:ext uri="{FF2B5EF4-FFF2-40B4-BE49-F238E27FC236}">
              <a16:creationId xmlns:a16="http://schemas.microsoft.com/office/drawing/2014/main" id="{13F56F70-8D58-4EA3-9AD6-EEF88D042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99" t="14140" r="8963" b="8586"/>
        <a:stretch>
          <a:fillRect/>
        </a:stretch>
      </xdr:blipFill>
      <xdr:spPr bwMode="auto">
        <a:xfrm>
          <a:off x="3257550" y="7048500"/>
          <a:ext cx="6096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,B/Cjenik%20Clio%20&amp;%20Clio%20Grandtour-%20201606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C/Cjenik%20Kadjar%20201606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NSI_02_DM\02_1_Secured\02_1_01_System_tarif\6_ADR_zdruzeni\4_C-seg\4.3_Kadjar\20160601\ADRI%20FEH%2020160601%20-%20Kopija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C/Cjenik%20Megane%20BDK%20201606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NS_PUBLIC\COMMON\05_Marketing\09_SYSTEM%20TARIF\CRO%20aktualni%20CENIKI%20&amp;%20KATALOGI\delovni%20ceniki\4_M1M2S\4.02_Megane%20Berline\20101001\CRO%20cenik&amp;katalog%20Megane%20Berlin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D,E/Cjenik%20Espace%20-%20201606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NSI_02_DM\02_1_Secured\02_1_01_System_tarif\6_ADR_zdruzeni\6_E-seg\6.1_Espace\20160601\ADRI%20SP5%20MY16%2020160601%20-%20Kopija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Dacia/Cjenik%20Dacia%20Dokker%20EU6%20201606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x18745\AppData\Local\Microsoft\Windows\Temporary%20Internet%20Files\Content.Outlook\EW67MTIE\Copy%20of%20CRO%20Print%20Cenik%20Dacia%20Duster%20ph2%20novi%20v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Dacia/Cjenik%20Dacia%20Logan%20EU6%20201606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VU/Cjenik%20%20Master%20Passenger%20E6%20-%20201606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,B/Cjenik%20Captur%20Limited%20%20201606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oom3.intra.renault.fr/Documents%20and%20Settings/a033650/Application%20Data/eRoom/eRoom%20Client/V7/Attachments/%7bA86701CE-3325-4CEF-B554-38EDB3B0DD45%7d/0_54db8/Synth&#232;se%20&#233;tagement%20W95%20NEW%20versio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oom3.intra.renault.fr/Documents%20and%20Settings/a033650/Application%20Data/eRoom/eRoom%20Client/V7/Attachments/%7bA86701CE-3325-4CEF-B554-38EDB3B0DD45%7d/0_54db8/02Synth%C3%A8se%20%C3%A9tagement%20W9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oom.intra.renault.fr/Documents%20and%20Settings/ac61968/Desktop/toto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room.intra.renault.fr/eRoomReq/Files/FAC_CQ302AOS_21/StratRef/0_4dfb3/Gamme_GMP_5%20avril%200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app-dpc-64862\64862\perfcons\Transversal_Multi_Projets\CDC%20moteur\CDC%20S1G\RAP%2024-11-06\DT%20S1G%20roadmap%20V5%20MAJ%20LC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3.renault.com/DOCUME~1/a032629/LOCALS~1/Temp/DropOL/basecarter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inte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0018795\f4r_turbo\USR\bbdj\f4r_t\banc_moteur\resultats\pleine_charge\pc17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VU/Cjenik%20Clio%20Societe%20E6%20-%20201606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mail.renault.fr/wms21/attach/versionsJ77International.%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NSI_02_DM\02_1_Secured\02_1_01_System_tarif\6_ADR_zdruzeni\6_E-seg\6.1_Espace\20160509%20-%20MY2016\ADRI%20SP5%20MY16%2020160518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-wosret\shared\rns_public\COMMON\05_Marketing\SYSTEM%20TARIF\3_CRO\2_CRO%20CENIKI\DELOVNI\2_I\20130701-trosarina\CRO%20Cenik%20Megane%20Berline%2020130701-trosarin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ngkong\raid\RNS_PUBLIC\COMMON\05_Marketing\SYSTEM%20TARIF\01_SLO\SLO%20CENIKI\20150501\A,B,D,E\Print%20ceniki%20SLO%20APR\Print%20CRO%20Cenik%20Novi%20Espace%20-%20201502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VU/Cjenik%20Kangoo%20E6%20-%20201606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22536\AppData\Local\Microsoft\Windows\Temporary%20Internet%20Files\Content.Outlook\WA106B1W\cjenik%20KP2%20prijevod%20CRO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VU/Cjenik%20Kangoo%20Express%20-%20201606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VU/Cjenik%20Kangoo%20Express%20-%20E6%20-201606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VU/Cjenik%20Trafic%20Passenger%20E6%20-201606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-amset\home3$\WINDOWS\TEMP\http:\webmail.renault.fr\wms02\attach\Def%20Produit%20X85%2021-12-01.xls%3fsid=bu9bq3hb5p8t5rq3&amp;mbox=INBOX&amp;charset=escaped_unicode&amp;uid=50&amp;number=2&amp;filename=Def%20Produit%20X85%2021-12-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NSI_02_DM\02_1_Secured\02_1_01_System_tarif\6_ADR_zdruzeni\3_B-seg\3.2_Captur\20160601\ADRI%2087J%2020160601-pripravljen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A,B/Cjenik%20Clio%20Limited%20-%20201606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A,B/Cjenik%20Clio%20Renault%20Sport%20-%20201606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-amset\home3$\WINDOWS\TEMP\%05%3fhttp:\webmail.renault.fr\wms02\attach\Def%20Produit%20X85%2021-12-01.xls%3fsid=bu9bq3hb5p8t5rq3&amp;mbox=INBOX&amp;charset=escaped_unicode&amp;uid=50&amp;number=2&amp;filename=Def%20Produit%20X85%2021-12-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ches%20Gammes\Laguna_X74\Bk7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_link"/>
      <sheetName val="V_HR"/>
      <sheetName val="O_link"/>
      <sheetName val="O_HR"/>
      <sheetName val="TP_link"/>
      <sheetName val="TP_HR"/>
      <sheetName val="TP_FS"/>
      <sheetName val="TP_BO"/>
      <sheetName val="TP_CG"/>
      <sheetName val="TP_MA"/>
      <sheetName val="TC_link"/>
      <sheetName val="TC_HR"/>
      <sheetName val="EL_link"/>
      <sheetName val="EL_HR"/>
      <sheetName val="SP_link"/>
      <sheetName val="SP_HR"/>
      <sheetName val="oprema HR"/>
      <sheetName val="tehn.karakt. HR"/>
      <sheetName val="DO_HR"/>
    </sheetNames>
    <sheetDataSet>
      <sheetData sheetId="0">
        <row r="1">
          <cell r="C1" t="str">
            <v>V_LIB</v>
          </cell>
          <cell r="E1" t="str">
            <v>V_COD</v>
          </cell>
          <cell r="F1" t="str">
            <v>V_KW</v>
          </cell>
          <cell r="G1" t="str">
            <v>V_CO</v>
          </cell>
          <cell r="H1" t="str">
            <v>V_PO</v>
          </cell>
          <cell r="I1" t="str">
            <v>V_CRO</v>
          </cell>
          <cell r="V1" t="str">
            <v>V_TRO</v>
          </cell>
          <cell r="W1" t="str">
            <v>V_POP</v>
          </cell>
        </row>
        <row r="2">
          <cell r="C2" t="str">
            <v>RENAULT CLIO &amp; CLIO GRANDTOUR</v>
          </cell>
          <cell r="I2" t="str">
            <v>LINK</v>
          </cell>
        </row>
        <row r="3">
          <cell r="C3" t="str">
            <v xml:space="preserve">CJENIK VOZILA  </v>
          </cell>
        </row>
        <row r="4">
          <cell r="C4" t="str">
            <v>Datum: 01.06.2016</v>
          </cell>
        </row>
        <row r="5">
          <cell r="C5" t="str">
            <v>Model: CL4/CK4</v>
          </cell>
        </row>
        <row r="6">
          <cell r="C6" t="str">
            <v>CLIO BERLINE</v>
          </cell>
          <cell r="E6" t="str">
            <v>polinkano</v>
          </cell>
          <cell r="I6">
            <v>42335</v>
          </cell>
          <cell r="V6" t="str">
            <v>ZNESEK</v>
          </cell>
          <cell r="W6" t="str">
            <v>TTC</v>
          </cell>
        </row>
        <row r="7">
          <cell r="C7" t="str">
            <v>Verzije s benzinskim motorom</v>
          </cell>
          <cell r="F7" t="str">
            <v>kW (KS)</v>
          </cell>
          <cell r="G7" t="str">
            <v xml:space="preserve"> </v>
          </cell>
          <cell r="I7">
            <v>11</v>
          </cell>
          <cell r="V7" t="str">
            <v>TROS</v>
          </cell>
          <cell r="W7" t="str">
            <v>POPUST</v>
          </cell>
        </row>
        <row r="8">
          <cell r="C8" t="str">
            <v>Authentique 1.2 16v</v>
          </cell>
          <cell r="E8" t="str">
            <v>2AUT 12C E6</v>
          </cell>
          <cell r="F8" t="str">
            <v>54 (75)</v>
          </cell>
          <cell r="G8">
            <v>127</v>
          </cell>
          <cell r="H8">
            <v>5.6</v>
          </cell>
          <cell r="I8">
            <v>77943.925233644855</v>
          </cell>
          <cell r="V8">
            <v>5456.0747663551392</v>
          </cell>
          <cell r="W8">
            <v>-1000</v>
          </cell>
        </row>
        <row r="9">
          <cell r="C9" t="str">
            <v>Expression 1.2 16v</v>
          </cell>
          <cell r="E9" t="str">
            <v>2EXP 12C E6</v>
          </cell>
          <cell r="F9" t="str">
            <v>54 (75)</v>
          </cell>
          <cell r="G9">
            <v>127</v>
          </cell>
          <cell r="H9">
            <v>5.6</v>
          </cell>
          <cell r="I9">
            <v>87289.719626168226</v>
          </cell>
          <cell r="V9">
            <v>6110.2803738317753</v>
          </cell>
          <cell r="W9">
            <v>-1000</v>
          </cell>
        </row>
        <row r="10">
          <cell r="C10" t="str">
            <v>Expression Energy TCe 90 Stop &amp; Start</v>
          </cell>
          <cell r="E10" t="str">
            <v>2EXP 09S E6</v>
          </cell>
          <cell r="F10" t="str">
            <v>66 (90)</v>
          </cell>
          <cell r="G10">
            <v>105</v>
          </cell>
          <cell r="H10">
            <v>4.7</v>
          </cell>
          <cell r="I10">
            <v>98446.601941747562</v>
          </cell>
          <cell r="V10">
            <v>2953.3980582524264</v>
          </cell>
          <cell r="W10">
            <v>-1000</v>
          </cell>
        </row>
        <row r="11">
          <cell r="C11" t="str">
            <v xml:space="preserve">Dynamique 1.2 16v </v>
          </cell>
          <cell r="E11" t="str">
            <v>2DYR 12C E6</v>
          </cell>
          <cell r="F11" t="str">
            <v>54 (75)</v>
          </cell>
          <cell r="G11">
            <v>127</v>
          </cell>
          <cell r="H11">
            <v>5.6</v>
          </cell>
          <cell r="I11">
            <v>94766.355140186904</v>
          </cell>
          <cell r="V11">
            <v>6633.6448598130837</v>
          </cell>
          <cell r="W11">
            <v>-1000</v>
          </cell>
        </row>
        <row r="12">
          <cell r="C12" t="str">
            <v>Dynamique Energy TCe 90 Stop &amp; Start</v>
          </cell>
          <cell r="E12" t="str">
            <v>2DYR 09S E6</v>
          </cell>
          <cell r="F12" t="str">
            <v>66 (90)</v>
          </cell>
          <cell r="G12">
            <v>105</v>
          </cell>
          <cell r="H12">
            <v>4.7</v>
          </cell>
          <cell r="I12">
            <v>104230.76923076922</v>
          </cell>
          <cell r="V12">
            <v>4169.2307692307686</v>
          </cell>
          <cell r="W12">
            <v>-1000</v>
          </cell>
        </row>
        <row r="13">
          <cell r="I13" t="e">
            <v>#N/A</v>
          </cell>
        </row>
        <row r="14">
          <cell r="C14" t="str">
            <v>Verzije s dizelskim motorom</v>
          </cell>
          <cell r="I14" t="e">
            <v>#N/A</v>
          </cell>
        </row>
        <row r="15">
          <cell r="C15" t="str">
            <v>Authentique Energy dCi 75 Stop &amp; Start</v>
          </cell>
          <cell r="E15" t="str">
            <v>2AUT 15L E6</v>
          </cell>
          <cell r="F15" t="str">
            <v>55 (75)</v>
          </cell>
          <cell r="G15">
            <v>85</v>
          </cell>
          <cell r="H15" t="str">
            <v>3,3</v>
          </cell>
          <cell r="I15">
            <v>97425.742574257427</v>
          </cell>
          <cell r="V15">
            <v>974.25742574257424</v>
          </cell>
          <cell r="W15">
            <v>-1000</v>
          </cell>
        </row>
        <row r="16">
          <cell r="C16" t="str">
            <v>Expression Energy dCi 75 Stop &amp; Start</v>
          </cell>
          <cell r="E16" t="str">
            <v>2EXP 15L E6</v>
          </cell>
          <cell r="F16" t="str">
            <v>55 (75)</v>
          </cell>
          <cell r="G16">
            <v>85</v>
          </cell>
          <cell r="H16" t="str">
            <v>3,3</v>
          </cell>
          <cell r="I16">
            <v>104313.72549019607</v>
          </cell>
          <cell r="V16">
            <v>2086.2745098039213</v>
          </cell>
          <cell r="W16">
            <v>-1000</v>
          </cell>
        </row>
        <row r="17">
          <cell r="C17" t="str">
            <v>Expression Energy dCi 90 Stop &amp; Start</v>
          </cell>
          <cell r="E17" t="str">
            <v>2EXP 15R E6</v>
          </cell>
          <cell r="F17" t="str">
            <v>66 (90)</v>
          </cell>
          <cell r="G17">
            <v>85</v>
          </cell>
          <cell r="H17" t="str">
            <v>3,3</v>
          </cell>
          <cell r="I17">
            <v>111176.47058823529</v>
          </cell>
          <cell r="V17">
            <v>2223.5294117647059</v>
          </cell>
          <cell r="W17">
            <v>-1000</v>
          </cell>
        </row>
        <row r="18">
          <cell r="C18" t="str">
            <v>Expression Energy dCi 90 EDC Stop &amp; Start</v>
          </cell>
          <cell r="E18" t="str">
            <v>2EXP 15XAE6</v>
          </cell>
          <cell r="F18" t="str">
            <v>66 (90)</v>
          </cell>
          <cell r="G18">
            <v>92</v>
          </cell>
          <cell r="H18" t="str">
            <v>3,5</v>
          </cell>
          <cell r="I18">
            <v>123689.32038834952</v>
          </cell>
          <cell r="V18">
            <v>3710.6796116504852</v>
          </cell>
          <cell r="W18">
            <v>-1000</v>
          </cell>
        </row>
        <row r="19">
          <cell r="C19" t="str">
            <v>Dynamique Energy dCi 90 Stop &amp; Start</v>
          </cell>
          <cell r="E19" t="str">
            <v>2DYR 15R E6</v>
          </cell>
          <cell r="F19" t="str">
            <v>66 (90)</v>
          </cell>
          <cell r="G19">
            <v>85</v>
          </cell>
          <cell r="H19" t="str">
            <v>3,3</v>
          </cell>
          <cell r="I19">
            <v>119019.60784313724</v>
          </cell>
          <cell r="V19">
            <v>2380.3921568627447</v>
          </cell>
          <cell r="W19">
            <v>-1000</v>
          </cell>
        </row>
        <row r="20">
          <cell r="C20" t="str">
            <v>Dynamique Energy dCi 90 EDC Stop &amp; Start</v>
          </cell>
          <cell r="E20" t="str">
            <v>2DYR 15XAE6</v>
          </cell>
          <cell r="F20" t="str">
            <v>66 (90)</v>
          </cell>
          <cell r="G20">
            <v>92</v>
          </cell>
          <cell r="H20" t="str">
            <v>3,5</v>
          </cell>
          <cell r="I20">
            <v>131456.31067961166</v>
          </cell>
          <cell r="V20">
            <v>3943.6893203883501</v>
          </cell>
          <cell r="W20">
            <v>-1000</v>
          </cell>
        </row>
        <row r="23">
          <cell r="C23" t="str">
            <v>Doplata za verzijo Grandtour</v>
          </cell>
        </row>
        <row r="24">
          <cell r="C24" t="str">
            <v>CLIO GRANDTOUR</v>
          </cell>
        </row>
        <row r="25">
          <cell r="C25" t="str">
            <v>Verzije s benzinskim motorom</v>
          </cell>
          <cell r="F25" t="str">
            <v>kW (KS)</v>
          </cell>
          <cell r="G25" t="str">
            <v>CO2</v>
          </cell>
          <cell r="I25">
            <v>42262</v>
          </cell>
        </row>
        <row r="26">
          <cell r="C26" t="str">
            <v>Authentique 1.2 16v</v>
          </cell>
          <cell r="E26" t="str">
            <v>2AUT 12C E6</v>
          </cell>
          <cell r="F26" t="str">
            <v>54 (75)</v>
          </cell>
          <cell r="G26">
            <v>127</v>
          </cell>
          <cell r="H26">
            <v>5.6</v>
          </cell>
          <cell r="I26">
            <v>83551.401869158857</v>
          </cell>
          <cell r="V26">
            <v>5848.5981308411201</v>
          </cell>
          <cell r="W26">
            <v>-1000</v>
          </cell>
        </row>
        <row r="27">
          <cell r="C27" t="str">
            <v>Expression 1.2 16v</v>
          </cell>
          <cell r="E27" t="str">
            <v>2EXP 12C E6</v>
          </cell>
          <cell r="F27" t="str">
            <v>54 (75)</v>
          </cell>
          <cell r="G27">
            <v>127</v>
          </cell>
          <cell r="H27">
            <v>5.6</v>
          </cell>
          <cell r="I27">
            <v>91962.616822429889</v>
          </cell>
          <cell r="V27">
            <v>6437.3831775700919</v>
          </cell>
          <cell r="W27">
            <v>-1000</v>
          </cell>
        </row>
        <row r="28">
          <cell r="C28" t="str">
            <v>Expression Energy TCe 90 Stop &amp; Start</v>
          </cell>
          <cell r="E28" t="str">
            <v>2EXP 09S E6</v>
          </cell>
          <cell r="F28" t="str">
            <v>66 (90)</v>
          </cell>
          <cell r="G28">
            <v>105</v>
          </cell>
          <cell r="H28">
            <v>4.7</v>
          </cell>
          <cell r="I28">
            <v>102307.6923076923</v>
          </cell>
          <cell r="V28">
            <v>4092.3076923076919</v>
          </cell>
          <cell r="W28">
            <v>-1000</v>
          </cell>
        </row>
        <row r="29">
          <cell r="C29" t="str">
            <v xml:space="preserve">Dynamique 1.2 16v </v>
          </cell>
          <cell r="E29" t="str">
            <v>2DYR 12C E6</v>
          </cell>
          <cell r="F29" t="str">
            <v>54 (75)</v>
          </cell>
          <cell r="G29">
            <v>127</v>
          </cell>
          <cell r="H29">
            <v>5.6</v>
          </cell>
          <cell r="I29">
            <v>99439.252336448611</v>
          </cell>
          <cell r="V29">
            <v>6960.7476635514022</v>
          </cell>
          <cell r="W29">
            <v>-1000</v>
          </cell>
        </row>
        <row r="30">
          <cell r="C30" t="str">
            <v>Dynamique Energy TCe 90 Stop &amp; Start</v>
          </cell>
          <cell r="E30" t="str">
            <v>2DYR 09S E6</v>
          </cell>
          <cell r="F30" t="str">
            <v>66 (90)</v>
          </cell>
          <cell r="G30">
            <v>105</v>
          </cell>
          <cell r="H30">
            <v>4.7</v>
          </cell>
          <cell r="I30">
            <v>109038.46153846155</v>
          </cell>
          <cell r="V30">
            <v>4361.5384615384619</v>
          </cell>
          <cell r="W30">
            <v>-1000</v>
          </cell>
        </row>
        <row r="31">
          <cell r="I31" t="e">
            <v>#N/A</v>
          </cell>
        </row>
        <row r="32">
          <cell r="C32" t="str">
            <v>Verzije s dizelskim motorom</v>
          </cell>
          <cell r="I32" t="e">
            <v>#N/A</v>
          </cell>
        </row>
        <row r="33">
          <cell r="C33" t="str">
            <v>Authentique Energy dCi 75 Stop &amp; Start</v>
          </cell>
          <cell r="E33" t="str">
            <v>2AUT 15L E6</v>
          </cell>
          <cell r="F33" t="str">
            <v>55 (75)</v>
          </cell>
          <cell r="G33">
            <v>85</v>
          </cell>
          <cell r="H33" t="str">
            <v>3,3</v>
          </cell>
          <cell r="I33">
            <v>101372.54901960785</v>
          </cell>
          <cell r="V33">
            <v>2027.4509803921569</v>
          </cell>
          <cell r="W33">
            <v>-1000</v>
          </cell>
        </row>
        <row r="34">
          <cell r="C34" t="str">
            <v>Expression Energy dCi 75 Stop &amp; Start</v>
          </cell>
          <cell r="E34" t="str">
            <v>2EXP 15L E6</v>
          </cell>
          <cell r="F34" t="str">
            <v>55 (75)</v>
          </cell>
          <cell r="G34">
            <v>85</v>
          </cell>
          <cell r="H34" t="str">
            <v>3,3</v>
          </cell>
          <cell r="I34">
            <v>109215.68627450982</v>
          </cell>
          <cell r="V34">
            <v>2184.3137254901962</v>
          </cell>
          <cell r="W34">
            <v>-1000</v>
          </cell>
        </row>
        <row r="35">
          <cell r="C35" t="str">
            <v>Expression Energy dCi 90 Stop &amp; Start</v>
          </cell>
          <cell r="E35" t="str">
            <v>2EXP 15R E6</v>
          </cell>
          <cell r="F35" t="str">
            <v>66 (90)</v>
          </cell>
          <cell r="G35">
            <v>85</v>
          </cell>
          <cell r="H35" t="str">
            <v>3,3</v>
          </cell>
          <cell r="I35">
            <v>116078.43137254902</v>
          </cell>
          <cell r="V35">
            <v>2321.5686274509803</v>
          </cell>
          <cell r="W35">
            <v>-1000</v>
          </cell>
        </row>
        <row r="36">
          <cell r="C36" t="str">
            <v>Expression Energy dCi 90 EDC Stop &amp; Start</v>
          </cell>
          <cell r="E36" t="str">
            <v>2EXP 15XAE6</v>
          </cell>
          <cell r="F36" t="str">
            <v>66 (90)</v>
          </cell>
          <cell r="G36">
            <v>92</v>
          </cell>
          <cell r="H36" t="str">
            <v>3,5</v>
          </cell>
          <cell r="I36">
            <v>128543.68932038834</v>
          </cell>
          <cell r="V36">
            <v>3856.3106796116499</v>
          </cell>
          <cell r="W36">
            <v>-1000</v>
          </cell>
        </row>
        <row r="37">
          <cell r="C37" t="str">
            <v>Dynamique Energy dCi 90 Stop &amp; Start</v>
          </cell>
          <cell r="E37" t="str">
            <v>2DYR 15R E6</v>
          </cell>
          <cell r="F37" t="str">
            <v>66 (90)</v>
          </cell>
          <cell r="G37">
            <v>85</v>
          </cell>
          <cell r="H37" t="str">
            <v>3,3</v>
          </cell>
          <cell r="I37">
            <v>123921.56862745099</v>
          </cell>
          <cell r="V37">
            <v>2478.4313725490197</v>
          </cell>
          <cell r="W37">
            <v>-1000</v>
          </cell>
        </row>
        <row r="38">
          <cell r="C38" t="str">
            <v>Dynamique Energy dCi 90 EDC Stop &amp; Start</v>
          </cell>
          <cell r="E38" t="str">
            <v>2DYR 15XAE6</v>
          </cell>
          <cell r="F38" t="str">
            <v>66 (90)</v>
          </cell>
          <cell r="G38">
            <v>92</v>
          </cell>
          <cell r="H38" t="str">
            <v>3,5</v>
          </cell>
          <cell r="I38">
            <v>136310.6796116505</v>
          </cell>
          <cell r="V38">
            <v>4089.3203883495148</v>
          </cell>
          <cell r="W38">
            <v>-1000</v>
          </cell>
        </row>
        <row r="43">
          <cell r="E43" t="str">
            <v>GRANDTOUR !</v>
          </cell>
          <cell r="I43" t="str">
            <v>GRANDTOUR !</v>
          </cell>
        </row>
        <row r="44">
          <cell r="E44" t="str">
            <v>2AUT 12C E6</v>
          </cell>
          <cell r="I44">
            <v>84018.691588785034</v>
          </cell>
          <cell r="V44" t="str">
            <v>Bencin</v>
          </cell>
          <cell r="W44" t="str">
            <v>Bencin</v>
          </cell>
        </row>
        <row r="45">
          <cell r="E45" t="str">
            <v>2EXP 12C E6</v>
          </cell>
          <cell r="I45">
            <v>92429.906542056066</v>
          </cell>
          <cell r="V45" t="str">
            <v>0-90</v>
          </cell>
          <cell r="W45">
            <v>0</v>
          </cell>
        </row>
        <row r="46">
          <cell r="E46" t="str">
            <v>2EXP 09S E6</v>
          </cell>
          <cell r="I46">
            <v>102788.46153846153</v>
          </cell>
          <cell r="V46" t="str">
            <v>91-100</v>
          </cell>
          <cell r="W46">
            <v>91</v>
          </cell>
        </row>
        <row r="47">
          <cell r="E47" t="str">
            <v>2DYR 12C E6</v>
          </cell>
          <cell r="I47">
            <v>99906.542056074773</v>
          </cell>
          <cell r="V47" t="str">
            <v>101-110</v>
          </cell>
          <cell r="W47">
            <v>101</v>
          </cell>
        </row>
        <row r="48">
          <cell r="E48" t="str">
            <v>2DYR 09S E6</v>
          </cell>
          <cell r="I48">
            <v>109519.23076923078</v>
          </cell>
          <cell r="V48" t="str">
            <v>111-120</v>
          </cell>
          <cell r="W48">
            <v>111</v>
          </cell>
        </row>
        <row r="49">
          <cell r="I49" t="e">
            <v>#N/A</v>
          </cell>
          <cell r="V49" t="str">
            <v>121-130</v>
          </cell>
          <cell r="W49">
            <v>121</v>
          </cell>
        </row>
        <row r="50">
          <cell r="I50" t="e">
            <v>#N/A</v>
          </cell>
          <cell r="V50" t="str">
            <v>131-140</v>
          </cell>
          <cell r="W50">
            <v>131</v>
          </cell>
        </row>
        <row r="51">
          <cell r="E51" t="str">
            <v>2AUT 15L E6</v>
          </cell>
          <cell r="I51">
            <v>101862.74509803922</v>
          </cell>
          <cell r="V51" t="str">
            <v>141-160</v>
          </cell>
          <cell r="W51">
            <v>141</v>
          </cell>
        </row>
        <row r="52">
          <cell r="E52" t="str">
            <v>2EXP 15L E6</v>
          </cell>
          <cell r="I52">
            <v>109705.88235294119</v>
          </cell>
          <cell r="V52" t="str">
            <v>161-180</v>
          </cell>
          <cell r="W52">
            <v>161</v>
          </cell>
        </row>
        <row r="53">
          <cell r="E53" t="str">
            <v>2EXP 15R E6</v>
          </cell>
          <cell r="I53">
            <v>116568.62745098039</v>
          </cell>
          <cell r="V53" t="str">
            <v>181-200</v>
          </cell>
          <cell r="W53">
            <v>181</v>
          </cell>
        </row>
        <row r="54">
          <cell r="E54" t="str">
            <v>2EXP 15XAE6</v>
          </cell>
          <cell r="I54">
            <v>129029.12621359223</v>
          </cell>
          <cell r="V54" t="str">
            <v>201-225</v>
          </cell>
          <cell r="W54">
            <v>201</v>
          </cell>
        </row>
        <row r="55">
          <cell r="E55" t="str">
            <v>2DYR 15R E6</v>
          </cell>
          <cell r="I55">
            <v>124411.76470588236</v>
          </cell>
          <cell r="V55" t="str">
            <v>226-250</v>
          </cell>
          <cell r="W55">
            <v>226</v>
          </cell>
        </row>
        <row r="56">
          <cell r="E56" t="str">
            <v>2DYR 15XAE6</v>
          </cell>
          <cell r="I56">
            <v>136796.11650485438</v>
          </cell>
          <cell r="V56" t="str">
            <v>251-300</v>
          </cell>
          <cell r="W56">
            <v>251</v>
          </cell>
        </row>
        <row r="57">
          <cell r="V57" t="str">
            <v>301-</v>
          </cell>
          <cell r="W57">
            <v>301</v>
          </cell>
        </row>
        <row r="59">
          <cell r="E59" t="str">
            <v>AUT 12C E5</v>
          </cell>
          <cell r="I59">
            <v>6074.7663551401783</v>
          </cell>
        </row>
        <row r="60">
          <cell r="E60" t="str">
            <v>EXP 12C E5</v>
          </cell>
          <cell r="I60">
            <v>5140.1869158878399</v>
          </cell>
        </row>
        <row r="61">
          <cell r="E61" t="str">
            <v>EXP 09S E5</v>
          </cell>
          <cell r="I61">
            <v>4341.8595967139699</v>
          </cell>
        </row>
        <row r="62">
          <cell r="E62" t="str">
            <v>DYR 12C E5</v>
          </cell>
          <cell r="I62">
            <v>5140.186915887869</v>
          </cell>
        </row>
        <row r="63">
          <cell r="E63" t="str">
            <v>DYR 09S E5</v>
          </cell>
          <cell r="I63">
            <v>5288.4615384615608</v>
          </cell>
        </row>
        <row r="66">
          <cell r="E66" t="str">
            <v>AUT 15L E5</v>
          </cell>
          <cell r="I66">
            <v>4437.0025237817899</v>
          </cell>
        </row>
        <row r="67">
          <cell r="E67" t="str">
            <v>EXP 15L E5</v>
          </cell>
          <cell r="I67">
            <v>5392.1568627451197</v>
          </cell>
        </row>
        <row r="68">
          <cell r="E68" t="str">
            <v>EXP 15S E5</v>
          </cell>
          <cell r="I68">
            <v>5392.1568627451052</v>
          </cell>
        </row>
        <row r="69">
          <cell r="E69" t="str">
            <v>EXP 15XAE5</v>
          </cell>
          <cell r="I69">
            <v>5339.8058252427145</v>
          </cell>
        </row>
        <row r="70">
          <cell r="E70" t="str">
            <v>DYR 15S E5</v>
          </cell>
          <cell r="I70">
            <v>5392.1568627451197</v>
          </cell>
        </row>
        <row r="71">
          <cell r="E71" t="str">
            <v>DYR 15XAE5</v>
          </cell>
          <cell r="I71">
            <v>5339.8058252427145</v>
          </cell>
        </row>
        <row r="73">
          <cell r="C73" t="str">
            <v>kor.marže CRO,SRB + transport SRB</v>
          </cell>
          <cell r="E73">
            <v>41671</v>
          </cell>
        </row>
      </sheetData>
      <sheetData sheetId="1"/>
      <sheetData sheetId="2">
        <row r="1">
          <cell r="B1" t="str">
            <v>O_LIB</v>
          </cell>
          <cell r="C1" t="str">
            <v>O_C1</v>
          </cell>
          <cell r="D1" t="str">
            <v>O_C2</v>
          </cell>
          <cell r="E1" t="str">
            <v>O_C3</v>
          </cell>
          <cell r="F1" t="str">
            <v>O_C4</v>
          </cell>
          <cell r="H1" t="str">
            <v>O_COD</v>
          </cell>
          <cell r="AG1" t="str">
            <v>O_CRO</v>
          </cell>
        </row>
        <row r="2">
          <cell r="B2" t="str">
            <v>RENAULT CLIO &amp; CLIO GRANDTOUR</v>
          </cell>
        </row>
        <row r="3">
          <cell r="B3" t="str">
            <v xml:space="preserve">CJENIK OPCIJA  </v>
          </cell>
        </row>
        <row r="4">
          <cell r="B4" t="str">
            <v>Datum: 01.06.2016</v>
          </cell>
        </row>
        <row r="6">
          <cell r="B6" t="str">
            <v>UDOBNOST</v>
          </cell>
        </row>
        <row r="7">
          <cell r="C7" t="str">
            <v>VLCUIR</v>
          </cell>
          <cell r="H7" t="str">
            <v>VLCUIR</v>
          </cell>
          <cell r="AG7">
            <v>1190</v>
          </cell>
        </row>
        <row r="8">
          <cell r="C8" t="str">
            <v>ACCAV</v>
          </cell>
          <cell r="H8" t="str">
            <v>NASSP</v>
          </cell>
          <cell r="AG8">
            <v>690</v>
          </cell>
        </row>
        <row r="9">
          <cell r="C9" t="str">
            <v>PROJAB</v>
          </cell>
          <cell r="H9" t="str">
            <v>MAGL</v>
          </cell>
          <cell r="AG9">
            <v>1090</v>
          </cell>
        </row>
        <row r="10">
          <cell r="B10" t="str">
            <v>SIGURNOST</v>
          </cell>
        </row>
        <row r="11">
          <cell r="C11" t="str">
            <v>RDAR01</v>
          </cell>
          <cell r="H11" t="str">
            <v>RDAR01</v>
          </cell>
          <cell r="AG11">
            <v>2190</v>
          </cell>
        </row>
        <row r="12">
          <cell r="C12" t="str">
            <v>RDAR02</v>
          </cell>
          <cell r="H12" t="str">
            <v>RDAR02</v>
          </cell>
          <cell r="AG12">
            <v>3490</v>
          </cell>
        </row>
        <row r="13">
          <cell r="B13" t="str">
            <v>PAKETI</v>
          </cell>
        </row>
        <row r="14">
          <cell r="C14" t="str">
            <v>PK9818</v>
          </cell>
          <cell r="H14" t="str">
            <v>PK9818</v>
          </cell>
          <cell r="AG14">
            <v>4205</v>
          </cell>
        </row>
        <row r="15">
          <cell r="C15" t="str">
            <v>PK9813</v>
          </cell>
          <cell r="H15" t="str">
            <v xml:space="preserve">PK9813 </v>
          </cell>
          <cell r="AG15">
            <v>3690</v>
          </cell>
        </row>
        <row r="16">
          <cell r="C16" t="str">
            <v>PK9821</v>
          </cell>
          <cell r="H16" t="str">
            <v>PK9821</v>
          </cell>
          <cell r="AG16">
            <v>2190</v>
          </cell>
        </row>
        <row r="17">
          <cell r="C17" t="str">
            <v>PK98BL</v>
          </cell>
          <cell r="H17" t="str">
            <v>PK98BL</v>
          </cell>
          <cell r="AG17">
            <v>1890</v>
          </cell>
        </row>
        <row r="18">
          <cell r="C18" t="str">
            <v>PK98X7</v>
          </cell>
          <cell r="H18" t="str">
            <v>PK98X7</v>
          </cell>
          <cell r="AG18">
            <v>2190</v>
          </cell>
        </row>
        <row r="19">
          <cell r="C19" t="str">
            <v>PK9870</v>
          </cell>
          <cell r="H19" t="str">
            <v>PK9870</v>
          </cell>
          <cell r="AG19">
            <v>6990</v>
          </cell>
        </row>
        <row r="20">
          <cell r="B20" t="str">
            <v>KOMUNIKACIJA</v>
          </cell>
        </row>
        <row r="21">
          <cell r="C21" t="str">
            <v>PK98AW</v>
          </cell>
          <cell r="H21" t="str">
            <v>PK98AW</v>
          </cell>
          <cell r="AG21">
            <v>790</v>
          </cell>
        </row>
        <row r="22">
          <cell r="C22" t="str">
            <v>MAPSUP</v>
          </cell>
          <cell r="H22" t="str">
            <v>MAPSUP</v>
          </cell>
          <cell r="AG22">
            <v>990</v>
          </cell>
        </row>
        <row r="23">
          <cell r="C23" t="str">
            <v>PK98R4</v>
          </cell>
          <cell r="H23" t="str">
            <v>PK98R4</v>
          </cell>
          <cell r="AG23">
            <v>2990</v>
          </cell>
        </row>
        <row r="24">
          <cell r="B24" t="str">
            <v>VANJSKI IZGLED</v>
          </cell>
        </row>
        <row r="25">
          <cell r="C25" t="str">
            <v>QPA$OS4</v>
          </cell>
          <cell r="AG25">
            <v>1190</v>
          </cell>
        </row>
        <row r="26">
          <cell r="C26" t="str">
            <v>QPA$MV</v>
          </cell>
          <cell r="AG26">
            <v>3190</v>
          </cell>
        </row>
        <row r="27">
          <cell r="C27" t="str">
            <v>QPA$MVS</v>
          </cell>
          <cell r="AG27">
            <v>3990</v>
          </cell>
        </row>
        <row r="28">
          <cell r="C28" t="str">
            <v>RDIF24</v>
          </cell>
          <cell r="H28" t="str">
            <v>RDIF24</v>
          </cell>
          <cell r="AG28">
            <v>0</v>
          </cell>
        </row>
        <row r="29">
          <cell r="C29" t="str">
            <v>RTOL16</v>
          </cell>
          <cell r="D29" t="str">
            <v>RDIF20</v>
          </cell>
          <cell r="H29" t="str">
            <v>RTOL16 RDIF20</v>
          </cell>
          <cell r="AG29">
            <v>1490</v>
          </cell>
        </row>
        <row r="30">
          <cell r="C30" t="str">
            <v>VSTLAR</v>
          </cell>
          <cell r="H30" t="str">
            <v>ZATAST</v>
          </cell>
          <cell r="AG30">
            <v>1190</v>
          </cell>
        </row>
        <row r="31">
          <cell r="C31" t="str">
            <v>RSEC01</v>
          </cell>
          <cell r="H31" t="str">
            <v>RSEC01</v>
          </cell>
          <cell r="AG31">
            <v>450</v>
          </cell>
        </row>
        <row r="32">
          <cell r="B32" t="str">
            <v>VANJSKI IZGLED</v>
          </cell>
        </row>
        <row r="33">
          <cell r="C33" t="str">
            <v>PK98L0</v>
          </cell>
          <cell r="H33" t="str">
            <v>PK98L0</v>
          </cell>
          <cell r="AG33">
            <v>4500</v>
          </cell>
        </row>
        <row r="34">
          <cell r="C34" t="str">
            <v>PK98I0</v>
          </cell>
          <cell r="H34" t="str">
            <v>PK98I0</v>
          </cell>
          <cell r="AG34">
            <v>6500</v>
          </cell>
        </row>
        <row r="35">
          <cell r="C35" t="str">
            <v>QPA$MV2</v>
          </cell>
          <cell r="AG35">
            <v>4990</v>
          </cell>
        </row>
      </sheetData>
      <sheetData sheetId="3" refreshError="1"/>
      <sheetData sheetId="4">
        <row r="1">
          <cell r="B1" t="str">
            <v>TP_LIB</v>
          </cell>
          <cell r="C1" t="str">
            <v>TP_C1</v>
          </cell>
          <cell r="D1" t="str">
            <v>TP_C2</v>
          </cell>
          <cell r="E1" t="str">
            <v>TP_C3</v>
          </cell>
          <cell r="F1" t="str">
            <v>TP_C4</v>
          </cell>
          <cell r="AG1" t="str">
            <v>TP_CRO</v>
          </cell>
          <cell r="AH1" t="str">
            <v>TP_FSO</v>
          </cell>
          <cell r="AI1" t="str">
            <v>TP_FS</v>
          </cell>
          <cell r="AJ1" t="str">
            <v>TP_BO</v>
          </cell>
          <cell r="AK1" t="str">
            <v>TP_CG</v>
          </cell>
          <cell r="AL1" t="str">
            <v>TP_MA</v>
          </cell>
        </row>
        <row r="2">
          <cell r="B2" t="str">
            <v>RENAULT CLIO &amp; CLIO GRANDTOUR</v>
          </cell>
        </row>
        <row r="3">
          <cell r="B3" t="str">
            <v xml:space="preserve">PERSONALIZACIJA  </v>
          </cell>
        </row>
        <row r="4">
          <cell r="B4" t="str">
            <v>Datum: 01.06.2016</v>
          </cell>
        </row>
        <row r="7">
          <cell r="B7" t="str">
            <v>BOJE</v>
          </cell>
        </row>
        <row r="8">
          <cell r="C8" t="str">
            <v>QPA$OS2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</row>
        <row r="9">
          <cell r="C9" t="str">
            <v>QPA$OS4</v>
          </cell>
          <cell r="AG9">
            <v>1190</v>
          </cell>
          <cell r="AH9">
            <v>158.33000000000001</v>
          </cell>
          <cell r="AI9">
            <v>190</v>
          </cell>
          <cell r="AJ9">
            <v>220</v>
          </cell>
          <cell r="AK9">
            <v>220</v>
          </cell>
          <cell r="AL9">
            <v>220.08</v>
          </cell>
        </row>
        <row r="10">
          <cell r="C10" t="str">
            <v>QPA$MV</v>
          </cell>
          <cell r="AG10">
            <v>3190</v>
          </cell>
          <cell r="AH10">
            <v>350</v>
          </cell>
          <cell r="AI10">
            <v>420</v>
          </cell>
          <cell r="AJ10">
            <v>320</v>
          </cell>
          <cell r="AK10">
            <v>320</v>
          </cell>
          <cell r="AL10">
            <v>319.2</v>
          </cell>
        </row>
        <row r="11">
          <cell r="C11" t="str">
            <v>QPA$MV</v>
          </cell>
          <cell r="AG11">
            <v>3190</v>
          </cell>
          <cell r="AH11">
            <v>350</v>
          </cell>
          <cell r="AI11">
            <v>420</v>
          </cell>
          <cell r="AJ11">
            <v>320</v>
          </cell>
          <cell r="AK11">
            <v>320</v>
          </cell>
          <cell r="AL11">
            <v>319.2</v>
          </cell>
        </row>
        <row r="12">
          <cell r="B12" t="str">
            <v>VANJSKI DODACI</v>
          </cell>
        </row>
        <row r="13">
          <cell r="C13" t="str">
            <v>PERS01</v>
          </cell>
          <cell r="D13" t="str">
            <v>REPNTC</v>
          </cell>
          <cell r="AG13">
            <v>1490</v>
          </cell>
          <cell r="AH13">
            <v>158.33000000000001</v>
          </cell>
          <cell r="AI13">
            <v>190</v>
          </cell>
          <cell r="AJ13">
            <v>80</v>
          </cell>
          <cell r="AK13">
            <v>80</v>
          </cell>
          <cell r="AL13">
            <v>75.599999999999994</v>
          </cell>
        </row>
        <row r="14">
          <cell r="C14" t="str">
            <v>PERS06</v>
          </cell>
          <cell r="D14" t="str">
            <v>REPNTC</v>
          </cell>
          <cell r="AG14">
            <v>1490</v>
          </cell>
          <cell r="AH14">
            <v>158.33000000000001</v>
          </cell>
          <cell r="AI14">
            <v>190</v>
          </cell>
          <cell r="AJ14" t="e">
            <v>#N/A</v>
          </cell>
          <cell r="AK14" t="e">
            <v>#N/A</v>
          </cell>
          <cell r="AL14" t="e">
            <v>#N/A</v>
          </cell>
        </row>
        <row r="15">
          <cell r="C15" t="str">
            <v>ACEXT1</v>
          </cell>
          <cell r="AG15">
            <v>1190</v>
          </cell>
          <cell r="AH15">
            <v>116.67</v>
          </cell>
          <cell r="AI15">
            <v>140</v>
          </cell>
          <cell r="AJ15">
            <v>56</v>
          </cell>
          <cell r="AK15">
            <v>56</v>
          </cell>
          <cell r="AL15">
            <v>50.4</v>
          </cell>
        </row>
        <row r="16">
          <cell r="B16" t="str">
            <v>NALJEPNICE</v>
          </cell>
        </row>
        <row r="17">
          <cell r="C17" t="str">
            <v>PERR01</v>
          </cell>
          <cell r="AG17">
            <v>1490</v>
          </cell>
          <cell r="AH17">
            <v>158.33000000000001</v>
          </cell>
          <cell r="AI17">
            <v>190</v>
          </cell>
          <cell r="AJ17">
            <v>120</v>
          </cell>
          <cell r="AK17">
            <v>120</v>
          </cell>
          <cell r="AL17">
            <v>117.6</v>
          </cell>
        </row>
        <row r="18">
          <cell r="C18" t="str">
            <v>PERR04</v>
          </cell>
          <cell r="AG18">
            <v>1490</v>
          </cell>
          <cell r="AH18">
            <v>158.33000000000001</v>
          </cell>
          <cell r="AI18">
            <v>190</v>
          </cell>
          <cell r="AJ18">
            <v>120</v>
          </cell>
          <cell r="AK18">
            <v>120</v>
          </cell>
          <cell r="AL18">
            <v>117.6</v>
          </cell>
        </row>
        <row r="19">
          <cell r="B19" t="str">
            <v>OBLAZINJENJE &amp; ARMATURNA PLOŠČA</v>
          </cell>
        </row>
        <row r="20">
          <cell r="C20" t="str">
            <v>DRAP12</v>
          </cell>
          <cell r="D20" t="str">
            <v>PERA01</v>
          </cell>
          <cell r="AG20" t="e">
            <v>#N/A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</row>
        <row r="21">
          <cell r="C21" t="str">
            <v>DRAP14</v>
          </cell>
          <cell r="D21" t="str">
            <v>PERA03</v>
          </cell>
          <cell r="AG21">
            <v>1090</v>
          </cell>
          <cell r="AH21">
            <v>158.33000000000001</v>
          </cell>
          <cell r="AI21">
            <v>190</v>
          </cell>
          <cell r="AJ21" t="e">
            <v>#N/A</v>
          </cell>
          <cell r="AK21" t="e">
            <v>#N/A</v>
          </cell>
          <cell r="AL21" t="e">
            <v>#N/A</v>
          </cell>
        </row>
        <row r="22">
          <cell r="B22" t="str">
            <v>NOTRANJI DODATKI</v>
          </cell>
        </row>
        <row r="23">
          <cell r="C23" t="str">
            <v>PERP01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C24" t="str">
            <v>PERP06</v>
          </cell>
          <cell r="AG24">
            <v>1490</v>
          </cell>
          <cell r="AH24">
            <v>116.67</v>
          </cell>
          <cell r="AI24">
            <v>140</v>
          </cell>
          <cell r="AJ24" t="e">
            <v>#N/A</v>
          </cell>
          <cell r="AK24" t="e">
            <v>#N/A</v>
          </cell>
          <cell r="AL24" t="e">
            <v>#N/A</v>
          </cell>
        </row>
        <row r="25">
          <cell r="C25" t="str">
            <v>PERP10</v>
          </cell>
          <cell r="AG25">
            <v>1490</v>
          </cell>
          <cell r="AH25">
            <v>158.33000000000001</v>
          </cell>
          <cell r="AI25">
            <v>190</v>
          </cell>
          <cell r="AJ25" t="e">
            <v>#N/A</v>
          </cell>
          <cell r="AK25" t="e">
            <v>#N/A</v>
          </cell>
          <cell r="AL25" t="e">
            <v>#N/A</v>
          </cell>
        </row>
        <row r="26">
          <cell r="C26" t="str">
            <v>PERP08</v>
          </cell>
          <cell r="AG26">
            <v>1490</v>
          </cell>
          <cell r="AH26">
            <v>158.33000000000001</v>
          </cell>
          <cell r="AI26">
            <v>190</v>
          </cell>
          <cell r="AJ26">
            <v>104</v>
          </cell>
          <cell r="AK26">
            <v>104</v>
          </cell>
          <cell r="AL26">
            <v>100.8</v>
          </cell>
        </row>
        <row r="27">
          <cell r="B27" t="str">
            <v>PLATIŠČA</v>
          </cell>
        </row>
        <row r="28">
          <cell r="C28" t="str">
            <v>RDIF18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</row>
        <row r="29">
          <cell r="C29" t="str">
            <v>RDIF12</v>
          </cell>
          <cell r="AG29">
            <v>1090</v>
          </cell>
          <cell r="AH29">
            <v>116.67</v>
          </cell>
          <cell r="AI29">
            <v>140</v>
          </cell>
          <cell r="AJ29">
            <v>80</v>
          </cell>
          <cell r="AK29">
            <v>80</v>
          </cell>
          <cell r="AL29">
            <v>75.599999999999994</v>
          </cell>
        </row>
        <row r="30">
          <cell r="C30" t="str">
            <v>RDIF03</v>
          </cell>
          <cell r="D30" t="str">
            <v>RALU17</v>
          </cell>
          <cell r="AG30">
            <v>3780</v>
          </cell>
          <cell r="AH30">
            <v>408.33</v>
          </cell>
          <cell r="AI30">
            <v>490</v>
          </cell>
          <cell r="AJ30" t="e">
            <v>#N/A</v>
          </cell>
          <cell r="AK30" t="e">
            <v>#N/A</v>
          </cell>
          <cell r="AL30" t="e">
            <v>#N/A</v>
          </cell>
        </row>
        <row r="31">
          <cell r="C31" t="str">
            <v>RDIF19</v>
          </cell>
          <cell r="D31" t="str">
            <v>RALU17</v>
          </cell>
          <cell r="AG31">
            <v>3780</v>
          </cell>
          <cell r="AH31">
            <v>408.33</v>
          </cell>
          <cell r="AI31">
            <v>490</v>
          </cell>
          <cell r="AJ31">
            <v>324</v>
          </cell>
          <cell r="AK31">
            <v>324</v>
          </cell>
          <cell r="AL31">
            <v>315</v>
          </cell>
        </row>
        <row r="32">
          <cell r="B32" t="str">
            <v>PAKETI</v>
          </cell>
        </row>
        <row r="33">
          <cell r="C33" t="str">
            <v>PKPC22</v>
          </cell>
          <cell r="D33" t="str">
            <v>REPNTC</v>
          </cell>
          <cell r="E33" t="str">
            <v>DRAP14</v>
          </cell>
          <cell r="AG33">
            <v>3690</v>
          </cell>
          <cell r="AH33">
            <v>408.33</v>
          </cell>
          <cell r="AI33">
            <v>490</v>
          </cell>
          <cell r="AJ33" t="e">
            <v>#N/A</v>
          </cell>
          <cell r="AK33" t="e">
            <v>#N/A</v>
          </cell>
          <cell r="AL33" t="e">
            <v>#N/A</v>
          </cell>
        </row>
        <row r="34">
          <cell r="B34" t="str">
            <v>PAKETI GRANDTOUR</v>
          </cell>
        </row>
        <row r="35">
          <cell r="C35" t="str">
            <v>PKPK22</v>
          </cell>
          <cell r="D35" t="str">
            <v>REPNTC</v>
          </cell>
          <cell r="E35" t="str">
            <v>DRAP14</v>
          </cell>
          <cell r="AG35">
            <v>2190</v>
          </cell>
          <cell r="AH35">
            <v>325</v>
          </cell>
          <cell r="AI35">
            <v>390</v>
          </cell>
          <cell r="AJ35" t="e">
            <v>#N/A</v>
          </cell>
          <cell r="AK35" t="e">
            <v>#N/A</v>
          </cell>
          <cell r="AL35" t="e">
            <v>#N/A</v>
          </cell>
        </row>
        <row r="36">
          <cell r="AG36" t="e">
            <v>#N/A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C1" t="str">
            <v>TC_C1</v>
          </cell>
          <cell r="D1" t="str">
            <v>TC_C2</v>
          </cell>
          <cell r="E1" t="str">
            <v>TC_C3</v>
          </cell>
          <cell r="F1" t="str">
            <v>TC_C4</v>
          </cell>
          <cell r="AG1" t="str">
            <v>TC_CRO</v>
          </cell>
        </row>
        <row r="8">
          <cell r="C8" t="str">
            <v>QPA$OS2</v>
          </cell>
          <cell r="AG8">
            <v>0</v>
          </cell>
        </row>
        <row r="9">
          <cell r="C9" t="str">
            <v>QPA$OS4</v>
          </cell>
          <cell r="AG9">
            <v>1190</v>
          </cell>
        </row>
        <row r="10">
          <cell r="C10" t="str">
            <v>QPA$MV</v>
          </cell>
          <cell r="AG10">
            <v>3190</v>
          </cell>
        </row>
        <row r="11">
          <cell r="C11" t="str">
            <v>QPA$MV</v>
          </cell>
          <cell r="AG11">
            <v>3190</v>
          </cell>
        </row>
        <row r="12">
          <cell r="C12" t="str">
            <v>QPA$MVS</v>
          </cell>
          <cell r="AG12">
            <v>3990</v>
          </cell>
        </row>
        <row r="14">
          <cell r="C14" t="str">
            <v>PERS01</v>
          </cell>
          <cell r="D14" t="str">
            <v>REPNTC</v>
          </cell>
          <cell r="AG14">
            <v>1490</v>
          </cell>
        </row>
        <row r="15">
          <cell r="C15" t="str">
            <v>PERS02</v>
          </cell>
          <cell r="D15" t="str">
            <v>REPNTC</v>
          </cell>
          <cell r="AG15">
            <v>1490</v>
          </cell>
        </row>
        <row r="16">
          <cell r="C16" t="str">
            <v>ACEXT1</v>
          </cell>
          <cell r="AG16">
            <v>1190</v>
          </cell>
        </row>
        <row r="18">
          <cell r="C18" t="str">
            <v>PERR01</v>
          </cell>
          <cell r="AG18">
            <v>1490</v>
          </cell>
        </row>
        <row r="19">
          <cell r="C19" t="str">
            <v>PERR04</v>
          </cell>
          <cell r="AG19">
            <v>1490</v>
          </cell>
        </row>
        <row r="21">
          <cell r="C21" t="str">
            <v>DRAP19</v>
          </cell>
          <cell r="D21" t="str">
            <v>PERA01</v>
          </cell>
          <cell r="AG21" t="e">
            <v>#N/A</v>
          </cell>
        </row>
        <row r="22">
          <cell r="C22" t="str">
            <v>DRAP16</v>
          </cell>
          <cell r="D22" t="str">
            <v>PERA02</v>
          </cell>
          <cell r="AG22">
            <v>1090</v>
          </cell>
        </row>
        <row r="24">
          <cell r="C24" t="str">
            <v>PERP01</v>
          </cell>
          <cell r="AG24">
            <v>0</v>
          </cell>
        </row>
        <row r="25">
          <cell r="C25" t="str">
            <v>PERP03</v>
          </cell>
          <cell r="AG25">
            <v>1490</v>
          </cell>
        </row>
        <row r="26">
          <cell r="C26" t="str">
            <v>PERP08</v>
          </cell>
          <cell r="AG26">
            <v>1490</v>
          </cell>
        </row>
        <row r="28">
          <cell r="C28" t="str">
            <v>RDIF18</v>
          </cell>
          <cell r="AG28">
            <v>0</v>
          </cell>
        </row>
        <row r="29">
          <cell r="C29" t="str">
            <v>RDIF12</v>
          </cell>
          <cell r="AG29">
            <v>1090</v>
          </cell>
        </row>
        <row r="30">
          <cell r="C30" t="str">
            <v>RDIF04</v>
          </cell>
          <cell r="D30" t="str">
            <v>RALU17</v>
          </cell>
          <cell r="AG30">
            <v>3780</v>
          </cell>
        </row>
        <row r="31">
          <cell r="C31" t="str">
            <v>RDIF19</v>
          </cell>
          <cell r="D31" t="str">
            <v>RALU17</v>
          </cell>
          <cell r="AG31">
            <v>3780</v>
          </cell>
        </row>
        <row r="33">
          <cell r="C33" t="str">
            <v>PKPC25</v>
          </cell>
          <cell r="D33" t="str">
            <v>REPNTC</v>
          </cell>
          <cell r="AG33">
            <v>2990</v>
          </cell>
        </row>
        <row r="34">
          <cell r="C34" t="str">
            <v>PKPC07</v>
          </cell>
          <cell r="D34" t="str">
            <v>REPNTC</v>
          </cell>
          <cell r="E34" t="str">
            <v>DRAP13</v>
          </cell>
          <cell r="AG34">
            <v>2190</v>
          </cell>
        </row>
        <row r="35">
          <cell r="C35" t="str">
            <v>PKPC26</v>
          </cell>
          <cell r="E35" t="str">
            <v>REPNTC</v>
          </cell>
          <cell r="AG35">
            <v>1890</v>
          </cell>
        </row>
        <row r="36">
          <cell r="C36" t="str">
            <v>PKPC24</v>
          </cell>
          <cell r="E36" t="str">
            <v>REPNTC</v>
          </cell>
          <cell r="AG36">
            <v>2990</v>
          </cell>
        </row>
        <row r="38">
          <cell r="C38" t="str">
            <v>PKPC24</v>
          </cell>
          <cell r="D38" t="str">
            <v>REPNTC</v>
          </cell>
          <cell r="AG38">
            <v>2990</v>
          </cell>
        </row>
        <row r="39">
          <cell r="AG39" t="e">
            <v>#N/A</v>
          </cell>
        </row>
      </sheetData>
      <sheetData sheetId="11" refreshError="1"/>
      <sheetData sheetId="12">
        <row r="1">
          <cell r="C1" t="str">
            <v>EL_C1</v>
          </cell>
          <cell r="D1" t="str">
            <v>EL_C2</v>
          </cell>
          <cell r="E1" t="str">
            <v>EL_C3</v>
          </cell>
          <cell r="F1" t="str">
            <v>EL_C4</v>
          </cell>
          <cell r="AG1" t="str">
            <v>EL_CRO</v>
          </cell>
        </row>
        <row r="8">
          <cell r="C8" t="str">
            <v>QPA$OS4</v>
          </cell>
          <cell r="AG8">
            <v>1190</v>
          </cell>
        </row>
        <row r="9">
          <cell r="C9" t="str">
            <v>QPA$OS1</v>
          </cell>
          <cell r="AG9">
            <v>1190</v>
          </cell>
        </row>
        <row r="10">
          <cell r="C10" t="str">
            <v>QPA$MV</v>
          </cell>
          <cell r="AG10">
            <v>3190</v>
          </cell>
        </row>
        <row r="11">
          <cell r="C11" t="str">
            <v>QPA$MV</v>
          </cell>
          <cell r="AG11">
            <v>3190</v>
          </cell>
        </row>
        <row r="12">
          <cell r="C12" t="str">
            <v>QPA$MV</v>
          </cell>
          <cell r="AG12">
            <v>3190</v>
          </cell>
        </row>
        <row r="14">
          <cell r="C14" t="str">
            <v>PERS01</v>
          </cell>
          <cell r="D14" t="str">
            <v>REPNTC</v>
          </cell>
          <cell r="AG14">
            <v>1490</v>
          </cell>
        </row>
        <row r="15">
          <cell r="C15" t="str">
            <v>PERS04</v>
          </cell>
          <cell r="D15" t="str">
            <v>REPNTC</v>
          </cell>
          <cell r="AG15">
            <v>1490</v>
          </cell>
        </row>
        <row r="16">
          <cell r="C16" t="str">
            <v>ACEXT1</v>
          </cell>
          <cell r="AG16">
            <v>1190</v>
          </cell>
        </row>
        <row r="18">
          <cell r="C18" t="str">
            <v>PERR03</v>
          </cell>
          <cell r="AG18">
            <v>1490</v>
          </cell>
        </row>
        <row r="19">
          <cell r="C19" t="str">
            <v>PERR01</v>
          </cell>
          <cell r="AG19">
            <v>1490</v>
          </cell>
        </row>
        <row r="21">
          <cell r="C21" t="str">
            <v>DRAP19</v>
          </cell>
          <cell r="D21" t="str">
            <v>PERA01</v>
          </cell>
          <cell r="AG21" t="e">
            <v>#N/A</v>
          </cell>
        </row>
        <row r="22">
          <cell r="C22" t="str">
            <v>DRAP17</v>
          </cell>
          <cell r="D22" t="str">
            <v>PERA04</v>
          </cell>
          <cell r="AG22">
            <v>1090</v>
          </cell>
        </row>
        <row r="24">
          <cell r="C24" t="str">
            <v>PERP01</v>
          </cell>
          <cell r="AG24">
            <v>0</v>
          </cell>
        </row>
        <row r="25">
          <cell r="C25" t="str">
            <v>PERP02</v>
          </cell>
          <cell r="AG25">
            <v>1490</v>
          </cell>
        </row>
        <row r="26">
          <cell r="C26" t="str">
            <v>PERP07</v>
          </cell>
          <cell r="AG26">
            <v>390</v>
          </cell>
        </row>
        <row r="27">
          <cell r="C27" t="str">
            <v>PERP08</v>
          </cell>
          <cell r="AG27">
            <v>1490</v>
          </cell>
        </row>
        <row r="29">
          <cell r="C29" t="str">
            <v>RDIF18</v>
          </cell>
          <cell r="AG29">
            <v>0</v>
          </cell>
        </row>
        <row r="30">
          <cell r="C30" t="str">
            <v>RDIF12</v>
          </cell>
          <cell r="AG30">
            <v>1090</v>
          </cell>
        </row>
        <row r="31">
          <cell r="C31" t="str">
            <v>RDIF02</v>
          </cell>
          <cell r="D31" t="str">
            <v>RALU17</v>
          </cell>
          <cell r="AG31">
            <v>3780</v>
          </cell>
        </row>
        <row r="32">
          <cell r="C32" t="str">
            <v>RDIF19</v>
          </cell>
          <cell r="D32" t="str">
            <v>RALU17</v>
          </cell>
          <cell r="AG32">
            <v>3780</v>
          </cell>
        </row>
        <row r="34">
          <cell r="C34" t="str">
            <v>PKPC09</v>
          </cell>
          <cell r="D34" t="str">
            <v>REPNTC</v>
          </cell>
          <cell r="E34" t="str">
            <v>DRAP11</v>
          </cell>
          <cell r="AG34">
            <v>3690</v>
          </cell>
        </row>
        <row r="35">
          <cell r="C35" t="str">
            <v>PKPC08</v>
          </cell>
          <cell r="D35" t="str">
            <v>REPNTC</v>
          </cell>
          <cell r="AG35">
            <v>2990</v>
          </cell>
        </row>
        <row r="37">
          <cell r="C37" t="str">
            <v>PKPCK4</v>
          </cell>
          <cell r="D37" t="str">
            <v>REPNTC</v>
          </cell>
          <cell r="AG37" t="e">
            <v>#N/A</v>
          </cell>
        </row>
        <row r="38">
          <cell r="C38" t="str">
            <v>PKPCK8</v>
          </cell>
          <cell r="D38" t="str">
            <v>REPNTC</v>
          </cell>
          <cell r="AG38">
            <v>2190</v>
          </cell>
        </row>
        <row r="39">
          <cell r="AG39" t="e">
            <v>#N/A</v>
          </cell>
        </row>
      </sheetData>
      <sheetData sheetId="13" refreshError="1"/>
      <sheetData sheetId="14">
        <row r="1">
          <cell r="C1" t="str">
            <v>SP_C1</v>
          </cell>
          <cell r="D1" t="str">
            <v>SP_C2</v>
          </cell>
          <cell r="E1" t="str">
            <v>SP_C3</v>
          </cell>
          <cell r="F1" t="str">
            <v>SP_C4</v>
          </cell>
          <cell r="AG1" t="str">
            <v>SP_CRO</v>
          </cell>
        </row>
        <row r="8">
          <cell r="C8" t="str">
            <v>QPA$OS4</v>
          </cell>
          <cell r="AG8">
            <v>1190</v>
          </cell>
        </row>
        <row r="9">
          <cell r="C9" t="str">
            <v>QPA$MV</v>
          </cell>
          <cell r="AG9">
            <v>3190</v>
          </cell>
        </row>
        <row r="10">
          <cell r="C10" t="str">
            <v>QPA$MV</v>
          </cell>
          <cell r="AG10">
            <v>3190</v>
          </cell>
        </row>
        <row r="11">
          <cell r="C11" t="str">
            <v>QPA$MV</v>
          </cell>
          <cell r="AG11">
            <v>3190</v>
          </cell>
        </row>
        <row r="13">
          <cell r="C13" t="str">
            <v>PERS01</v>
          </cell>
          <cell r="D13" t="str">
            <v>REPNTC</v>
          </cell>
          <cell r="AG13">
            <v>1490</v>
          </cell>
        </row>
        <row r="14">
          <cell r="C14" t="str">
            <v>PERS03</v>
          </cell>
          <cell r="D14" t="str">
            <v>REPNTC</v>
          </cell>
          <cell r="AG14">
            <v>1490</v>
          </cell>
        </row>
        <row r="15">
          <cell r="C15" t="str">
            <v>ACEXT1</v>
          </cell>
          <cell r="AG15">
            <v>1190</v>
          </cell>
        </row>
        <row r="17">
          <cell r="C17" t="str">
            <v>PERR01</v>
          </cell>
          <cell r="AG17">
            <v>1490</v>
          </cell>
        </row>
        <row r="18">
          <cell r="C18" t="str">
            <v>PERR02</v>
          </cell>
          <cell r="AG18">
            <v>1490</v>
          </cell>
        </row>
        <row r="20">
          <cell r="C20" t="str">
            <v>DRAP19</v>
          </cell>
          <cell r="D20" t="str">
            <v>PERA01</v>
          </cell>
          <cell r="AG20" t="e">
            <v>#N/A</v>
          </cell>
        </row>
        <row r="22">
          <cell r="C22" t="str">
            <v>PERP01</v>
          </cell>
          <cell r="AG22">
            <v>0</v>
          </cell>
        </row>
        <row r="23">
          <cell r="C23" t="str">
            <v>PERP08</v>
          </cell>
          <cell r="AG23">
            <v>1490</v>
          </cell>
        </row>
        <row r="25">
          <cell r="C25" t="str">
            <v>RDIF18</v>
          </cell>
          <cell r="AG25">
            <v>0</v>
          </cell>
        </row>
        <row r="26">
          <cell r="C26" t="str">
            <v>RDIF12</v>
          </cell>
          <cell r="AG26">
            <v>1090</v>
          </cell>
        </row>
        <row r="27">
          <cell r="C27" t="str">
            <v>RDIF19</v>
          </cell>
          <cell r="D27" t="str">
            <v>RALU17</v>
          </cell>
          <cell r="AG27">
            <v>3780</v>
          </cell>
        </row>
        <row r="29">
          <cell r="C29" t="str">
            <v>PKPC03</v>
          </cell>
          <cell r="D29" t="str">
            <v>REPNTC</v>
          </cell>
          <cell r="AG29">
            <v>3690</v>
          </cell>
        </row>
        <row r="31">
          <cell r="C31" t="str">
            <v>PKPCK3</v>
          </cell>
          <cell r="D31" t="str">
            <v>REPNTC</v>
          </cell>
          <cell r="AG31">
            <v>2990</v>
          </cell>
        </row>
        <row r="32">
          <cell r="AG32" t="e">
            <v>#N/A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"/>
      <sheetName val="OPT"/>
      <sheetName val="DIZ"/>
      <sheetName val="EQP"/>
      <sheetName val="TF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"/>
      <sheetName val="VER_COD"/>
      <sheetName val="VER_SLO"/>
      <sheetName val="VER"/>
      <sheetName val="OPT"/>
      <sheetName val="DIZ"/>
      <sheetName val="EQP"/>
      <sheetName val="TF"/>
      <sheetName val="DO_SL"/>
    </sheetNames>
    <sheetDataSet>
      <sheetData sheetId="0">
        <row r="1">
          <cell r="A1" t="str">
            <v>Koda SCR</v>
          </cell>
          <cell r="B1" t="str">
            <v>SLO</v>
          </cell>
          <cell r="C1" t="str">
            <v>CRO</v>
          </cell>
        </row>
        <row r="2">
          <cell r="A2" t="str">
            <v>0P2RAN</v>
          </cell>
          <cell r="B2" t="str">
            <v>0P2RAN</v>
          </cell>
          <cell r="C2" t="str">
            <v>BKL2</v>
          </cell>
        </row>
        <row r="3">
          <cell r="A3" t="str">
            <v>0P3RAN</v>
          </cell>
          <cell r="B3" t="str">
            <v>0P3RAN</v>
          </cell>
          <cell r="C3" t="str">
            <v>BKL3</v>
          </cell>
        </row>
        <row r="4">
          <cell r="A4" t="str">
            <v>1SJINC</v>
          </cell>
          <cell r="B4" t="str">
            <v>1SEDD</v>
          </cell>
          <cell r="C4" t="str">
            <v>1DODP</v>
          </cell>
        </row>
        <row r="5">
          <cell r="A5" t="str">
            <v>1SJRAI</v>
          </cell>
          <cell r="B5" t="str">
            <v>1SEDT</v>
          </cell>
          <cell r="C5" t="str">
            <v>1SJRAI</v>
          </cell>
        </row>
        <row r="6">
          <cell r="A6" t="str">
            <v>1SJSUF</v>
          </cell>
          <cell r="B6" t="str">
            <v>1FZNAS</v>
          </cell>
          <cell r="C6" t="str">
            <v>1SJSUF</v>
          </cell>
        </row>
        <row r="7">
          <cell r="A7" t="str">
            <v>1SJSUP</v>
          </cell>
          <cell r="B7" t="str">
            <v>1SEDF</v>
          </cell>
          <cell r="C7" t="str">
            <v>1DODSJ</v>
          </cell>
        </row>
        <row r="8">
          <cell r="A8" t="str">
            <v>2PAV18</v>
          </cell>
          <cell r="B8" t="str">
            <v>2PAV18</v>
          </cell>
          <cell r="C8" t="str">
            <v>2OSTAK</v>
          </cell>
        </row>
        <row r="9">
          <cell r="A9" t="str">
            <v>2SICAC</v>
          </cell>
          <cell r="B9" t="str">
            <v>2FSN</v>
          </cell>
          <cell r="C9" t="str">
            <v>2SICAC</v>
          </cell>
        </row>
        <row r="10">
          <cell r="A10" t="str">
            <v>2SJACC</v>
          </cell>
          <cell r="B10" t="str">
            <v>2FZN</v>
          </cell>
          <cell r="C10" t="str">
            <v>2SJACC</v>
          </cell>
        </row>
        <row r="11">
          <cell r="A11" t="str">
            <v>2SJINC</v>
          </cell>
          <cell r="B11" t="str">
            <v>2SEDD</v>
          </cell>
          <cell r="C11" t="str">
            <v>2DODP</v>
          </cell>
        </row>
        <row r="12">
          <cell r="A12" t="str">
            <v>2SJRAI</v>
          </cell>
          <cell r="B12" t="str">
            <v>2SEDT</v>
          </cell>
          <cell r="C12" t="str">
            <v>2SJRAI</v>
          </cell>
        </row>
        <row r="13">
          <cell r="A13" t="str">
            <v>2SJSUF</v>
          </cell>
          <cell r="B13" t="str">
            <v>2FZNAS</v>
          </cell>
          <cell r="C13" t="str">
            <v>2SJSUF</v>
          </cell>
        </row>
        <row r="14">
          <cell r="A14" t="str">
            <v>2SJSUP</v>
          </cell>
          <cell r="B14" t="str">
            <v>2SEDF</v>
          </cell>
          <cell r="C14" t="str">
            <v>2DODSJ</v>
          </cell>
        </row>
        <row r="15">
          <cell r="A15" t="str">
            <v>2TO</v>
          </cell>
          <cell r="B15" t="str">
            <v>2TO</v>
          </cell>
          <cell r="C15" t="str">
            <v>2KROV</v>
          </cell>
        </row>
        <row r="16">
          <cell r="A16" t="str">
            <v>2X6W</v>
          </cell>
          <cell r="B16" t="str">
            <v>2X6</v>
          </cell>
          <cell r="C16" t="str">
            <v>2X6W</v>
          </cell>
        </row>
        <row r="17">
          <cell r="A17" t="str">
            <v>2X6WS</v>
          </cell>
          <cell r="B17" t="str">
            <v>RK2X6</v>
          </cell>
          <cell r="C17" t="str">
            <v>2X6WS</v>
          </cell>
        </row>
        <row r="18">
          <cell r="A18" t="str">
            <v>3ATRPH</v>
          </cell>
          <cell r="B18" t="str">
            <v>3VZGL</v>
          </cell>
          <cell r="C18" t="str">
            <v>3NASL</v>
          </cell>
        </row>
        <row r="19">
          <cell r="A19" t="str">
            <v>3ETO</v>
          </cell>
          <cell r="B19" t="str">
            <v>SODVA</v>
          </cell>
          <cell r="C19" t="str">
            <v>3ELKO</v>
          </cell>
        </row>
        <row r="20">
          <cell r="A20" t="str">
            <v>3P2RAN</v>
          </cell>
          <cell r="B20" t="str">
            <v>3P2RAN</v>
          </cell>
          <cell r="C20" t="str">
            <v>3SJED</v>
          </cell>
        </row>
        <row r="21">
          <cell r="A21" t="str">
            <v>3SIINC</v>
          </cell>
          <cell r="B21" t="str">
            <v>3SEDD</v>
          </cell>
          <cell r="C21" t="str">
            <v>3SIINC</v>
          </cell>
        </row>
        <row r="22">
          <cell r="A22" t="str">
            <v>3SIRAI</v>
          </cell>
          <cell r="B22" t="str">
            <v>3SEDT</v>
          </cell>
          <cell r="C22" t="str">
            <v>3SIRAI</v>
          </cell>
        </row>
        <row r="23">
          <cell r="A23" t="str">
            <v>3VIT</v>
          </cell>
          <cell r="B23" t="str">
            <v>AVT3</v>
          </cell>
          <cell r="C23" t="str">
            <v>3VIT</v>
          </cell>
        </row>
        <row r="24">
          <cell r="A24" t="str">
            <v>4VIT</v>
          </cell>
          <cell r="B24" t="str">
            <v>AVT4</v>
          </cell>
          <cell r="C24" t="str">
            <v>4VIT</v>
          </cell>
        </row>
        <row r="25">
          <cell r="A25" t="str">
            <v>4X20WI</v>
          </cell>
          <cell r="B25" t="str">
            <v>RK4X20</v>
          </cell>
          <cell r="C25" t="str">
            <v>4X20WI</v>
          </cell>
        </row>
        <row r="26">
          <cell r="A26" t="str">
            <v>4X25WI</v>
          </cell>
          <cell r="B26" t="str">
            <v>RK4X25</v>
          </cell>
          <cell r="C26" t="str">
            <v>4X25WI</v>
          </cell>
        </row>
        <row r="27">
          <cell r="A27" t="str">
            <v>4X6W</v>
          </cell>
          <cell r="B27" t="str">
            <v>4X6</v>
          </cell>
          <cell r="C27" t="str">
            <v>4X6W</v>
          </cell>
        </row>
        <row r="28">
          <cell r="A28" t="str">
            <v>4X6WS</v>
          </cell>
          <cell r="B28" t="str">
            <v>RK4X6</v>
          </cell>
          <cell r="C28" t="str">
            <v>4X6WS</v>
          </cell>
        </row>
        <row r="29">
          <cell r="A29" t="str">
            <v>5VIT</v>
          </cell>
          <cell r="B29" t="str">
            <v>5ROC</v>
          </cell>
          <cell r="C29" t="str">
            <v>5VIT</v>
          </cell>
        </row>
        <row r="30">
          <cell r="A30" t="str">
            <v>ABAR01</v>
          </cell>
          <cell r="B30" t="str">
            <v>ABFRZA</v>
          </cell>
          <cell r="C30" t="str">
            <v>STRAZJ</v>
          </cell>
        </row>
        <row r="31">
          <cell r="A31" t="str">
            <v>ABCO01</v>
          </cell>
          <cell r="B31" t="str">
            <v>BLA1</v>
          </cell>
          <cell r="C31" t="str">
            <v>JAS1</v>
          </cell>
        </row>
        <row r="32">
          <cell r="A32" t="str">
            <v>ABLAR1</v>
          </cell>
          <cell r="B32" t="str">
            <v>ABLAR1</v>
          </cell>
          <cell r="C32" t="str">
            <v>BZRJ1</v>
          </cell>
        </row>
        <row r="33">
          <cell r="A33" t="str">
            <v>ABLAR2</v>
          </cell>
          <cell r="B33" t="str">
            <v>ABLAR2</v>
          </cell>
          <cell r="C33" t="str">
            <v>BZRJ2</v>
          </cell>
        </row>
        <row r="34">
          <cell r="A34" t="str">
            <v>ABLAR3</v>
          </cell>
          <cell r="B34" t="str">
            <v>ABLAR3</v>
          </cell>
          <cell r="C34" t="str">
            <v>BZRJ3</v>
          </cell>
        </row>
        <row r="35">
          <cell r="A35" t="str">
            <v>ABLAV</v>
          </cell>
          <cell r="B35" t="str">
            <v>BLA34</v>
          </cell>
          <cell r="C35" t="str">
            <v>JAS34</v>
          </cell>
        </row>
        <row r="36">
          <cell r="A36" t="str">
            <v>ABLAVI</v>
          </cell>
          <cell r="B36" t="str">
            <v>ABLAVI</v>
          </cell>
          <cell r="C36" t="str">
            <v>ZZSP</v>
          </cell>
        </row>
        <row r="37">
          <cell r="A37" t="str">
            <v>ABPA01</v>
          </cell>
          <cell r="B37" t="str">
            <v>BLA2</v>
          </cell>
          <cell r="C37" t="str">
            <v>JAS2</v>
          </cell>
        </row>
        <row r="38">
          <cell r="A38" t="str">
            <v>ACCAV</v>
          </cell>
          <cell r="B38" t="str">
            <v>ACCAV</v>
          </cell>
          <cell r="C38" t="str">
            <v>NASSP</v>
          </cell>
        </row>
        <row r="39">
          <cell r="A39" t="str">
            <v>ACCOUD</v>
          </cell>
          <cell r="B39" t="str">
            <v>KOMOL</v>
          </cell>
          <cell r="C39" t="str">
            <v>LAKT</v>
          </cell>
        </row>
        <row r="40">
          <cell r="A40" t="str">
            <v>ACCTC</v>
          </cell>
          <cell r="B40" t="str">
            <v>ACCTC</v>
          </cell>
          <cell r="C40" t="str">
            <v>ODBOJN</v>
          </cell>
        </row>
        <row r="41">
          <cell r="A41" t="str">
            <v>ACCTC4</v>
          </cell>
          <cell r="B41" t="str">
            <v>ACCTC4</v>
          </cell>
          <cell r="C41" t="str">
            <v>ODB4</v>
          </cell>
        </row>
        <row r="42">
          <cell r="A42" t="str">
            <v>ACCTC5</v>
          </cell>
          <cell r="B42" t="str">
            <v>ACCTC5</v>
          </cell>
          <cell r="C42" t="str">
            <v>ODB5</v>
          </cell>
        </row>
        <row r="43">
          <cell r="A43" t="str">
            <v>ACEXT1</v>
          </cell>
          <cell r="B43" t="str">
            <v>ACEXT1</v>
          </cell>
          <cell r="C43" t="str">
            <v>SPORTR</v>
          </cell>
        </row>
        <row r="44">
          <cell r="A44" t="str">
            <v>ADAC</v>
          </cell>
          <cell r="B44" t="str">
            <v>RACUN</v>
          </cell>
          <cell r="C44" t="str">
            <v>RACUN</v>
          </cell>
        </row>
        <row r="45">
          <cell r="A45" t="str">
            <v>ADACLI</v>
          </cell>
          <cell r="B45" t="str">
            <v>ADACLI</v>
          </cell>
          <cell r="C45" t="str">
            <v>INDIKA</v>
          </cell>
        </row>
        <row r="46">
          <cell r="A46" t="str">
            <v>AILAR</v>
          </cell>
          <cell r="B46" t="str">
            <v>SPOJLB</v>
          </cell>
          <cell r="C46" t="str">
            <v>SPOJL</v>
          </cell>
        </row>
        <row r="47">
          <cell r="A47" t="str">
            <v>ALA2</v>
          </cell>
          <cell r="B47" t="str">
            <v>ALARMS</v>
          </cell>
          <cell r="C47" t="str">
            <v>ALA2</v>
          </cell>
        </row>
        <row r="48">
          <cell r="A48" t="str">
            <v>ALASIR</v>
          </cell>
          <cell r="B48" t="str">
            <v>ALARM</v>
          </cell>
          <cell r="C48" t="str">
            <v>ALASIR</v>
          </cell>
        </row>
        <row r="49">
          <cell r="A49" t="str">
            <v>ALEVA</v>
          </cell>
          <cell r="B49" t="str">
            <v>ALEVA</v>
          </cell>
          <cell r="C49" t="str">
            <v>BASA</v>
          </cell>
        </row>
        <row r="50">
          <cell r="A50" t="str">
            <v>ALUTSE</v>
          </cell>
          <cell r="B50" t="str">
            <v>ALTER</v>
          </cell>
          <cell r="C50" t="str">
            <v>ALTER</v>
          </cell>
        </row>
        <row r="51">
          <cell r="A51" t="str">
            <v>ANTHRA</v>
          </cell>
          <cell r="B51" t="str">
            <v>ČRNA</v>
          </cell>
          <cell r="C51" t="str">
            <v>ANTHRA</v>
          </cell>
        </row>
        <row r="52">
          <cell r="A52" t="str">
            <v>ANTID</v>
          </cell>
          <cell r="B52" t="str">
            <v>BLOV</v>
          </cell>
          <cell r="C52" t="str">
            <v>BLOK</v>
          </cell>
        </row>
        <row r="53">
          <cell r="A53" t="str">
            <v>ANTIDI</v>
          </cell>
          <cell r="B53" t="str">
            <v>BLOVAL</v>
          </cell>
          <cell r="C53" t="str">
            <v>ALBLOK</v>
          </cell>
        </row>
        <row r="54">
          <cell r="A54" t="str">
            <v>ANTIV</v>
          </cell>
          <cell r="B54" t="str">
            <v>BLOK</v>
          </cell>
          <cell r="C54" t="str">
            <v>ANTIV</v>
          </cell>
        </row>
        <row r="55">
          <cell r="A55" t="str">
            <v>ANTPRI</v>
          </cell>
          <cell r="B55" t="str">
            <v>PREALA</v>
          </cell>
          <cell r="C55" t="str">
            <v>PREBLO</v>
          </cell>
        </row>
        <row r="56">
          <cell r="A56" t="str">
            <v>ARASER</v>
          </cell>
          <cell r="B56" t="str">
            <v>ARASER</v>
          </cell>
          <cell r="C56" t="str">
            <v>AUTLUK</v>
          </cell>
        </row>
        <row r="57">
          <cell r="A57" t="str">
            <v>AREMA</v>
          </cell>
          <cell r="B57" t="str">
            <v>AREMA</v>
          </cell>
          <cell r="C57" t="str">
            <v>MREZV</v>
          </cell>
        </row>
        <row r="58">
          <cell r="A58" t="str">
            <v>ATAR</v>
          </cell>
          <cell r="B58" t="str">
            <v>NASZAD</v>
          </cell>
          <cell r="C58" t="str">
            <v>2NASLO</v>
          </cell>
        </row>
        <row r="59">
          <cell r="A59" t="str">
            <v>ATARNF</v>
          </cell>
          <cell r="B59" t="str">
            <v>ATARNF</v>
          </cell>
          <cell r="C59" t="str">
            <v>DJNASL</v>
          </cell>
        </row>
        <row r="60">
          <cell r="A60" t="str">
            <v>ATARPH</v>
          </cell>
          <cell r="B60" t="str">
            <v>VZGL</v>
          </cell>
          <cell r="C60" t="str">
            <v>NASL</v>
          </cell>
        </row>
        <row r="61">
          <cell r="A61" t="str">
            <v>ATAVPR</v>
          </cell>
          <cell r="B61" t="str">
            <v>NAKVZG</v>
          </cell>
          <cell r="C61" t="str">
            <v>ATAVPR</v>
          </cell>
        </row>
        <row r="62">
          <cell r="A62" t="str">
            <v>ATLANT</v>
          </cell>
          <cell r="B62" t="str">
            <v>OCEAN1</v>
          </cell>
          <cell r="C62" t="str">
            <v>ATLANT</v>
          </cell>
        </row>
        <row r="63">
          <cell r="A63" t="str">
            <v>ATREM</v>
          </cell>
          <cell r="B63" t="str">
            <v>KLJUKA</v>
          </cell>
          <cell r="C63" t="str">
            <v>KUKA</v>
          </cell>
        </row>
        <row r="64">
          <cell r="A64" t="str">
            <v>ATRNF1</v>
          </cell>
          <cell r="B64" t="str">
            <v>ATRNF1</v>
          </cell>
          <cell r="C64" t="str">
            <v>NASLON</v>
          </cell>
        </row>
        <row r="65">
          <cell r="A65" t="str">
            <v>ATRNF2</v>
          </cell>
          <cell r="B65" t="str">
            <v>ATRNF2</v>
          </cell>
          <cell r="C65" t="str">
            <v>DJNAS2</v>
          </cell>
        </row>
        <row r="66">
          <cell r="A66" t="str">
            <v>AVBAC</v>
          </cell>
          <cell r="B66" t="str">
            <v>AVBAC</v>
          </cell>
          <cell r="C66" t="str">
            <v>LADICA</v>
          </cell>
        </row>
        <row r="67">
          <cell r="A67" t="str">
            <v>AVCACF</v>
          </cell>
          <cell r="B67" t="str">
            <v>AVCACF</v>
          </cell>
          <cell r="C67" t="str">
            <v>PEPEL</v>
          </cell>
        </row>
        <row r="68">
          <cell r="A68" t="str">
            <v>AVPTAN</v>
          </cell>
          <cell r="B68" t="str">
            <v>AVPTAN</v>
          </cell>
          <cell r="C68" t="str">
            <v>KUKI</v>
          </cell>
        </row>
        <row r="69">
          <cell r="A69" t="str">
            <v>AVREP1</v>
          </cell>
          <cell r="B69" t="str">
            <v>AVREP1</v>
          </cell>
          <cell r="C69" t="str">
            <v>KRIPOS</v>
          </cell>
        </row>
        <row r="70">
          <cell r="A70" t="str">
            <v>AVSTAP</v>
          </cell>
          <cell r="B70" t="str">
            <v>TEPIHI</v>
          </cell>
          <cell r="C70" t="str">
            <v>TEPISI</v>
          </cell>
        </row>
        <row r="71">
          <cell r="A71" t="str">
            <v>BACHE</v>
          </cell>
          <cell r="B71" t="str">
            <v>LOKI</v>
          </cell>
          <cell r="C71" t="str">
            <v>BACHE</v>
          </cell>
        </row>
        <row r="72">
          <cell r="A72" t="str">
            <v>BADIAN</v>
          </cell>
          <cell r="B72" t="str">
            <v xml:space="preserve">RJAVA </v>
          </cell>
          <cell r="C72" t="str">
            <v>BADIAN</v>
          </cell>
        </row>
        <row r="73">
          <cell r="A73" t="str">
            <v>BAR180</v>
          </cell>
          <cell r="B73" t="str">
            <v>OZV180</v>
          </cell>
          <cell r="C73" t="str">
            <v>ST180</v>
          </cell>
        </row>
        <row r="74">
          <cell r="A74" t="str">
            <v>BAR270</v>
          </cell>
          <cell r="B74" t="str">
            <v>OZV270</v>
          </cell>
          <cell r="C74" t="str">
            <v>BAR270</v>
          </cell>
        </row>
        <row r="75">
          <cell r="A75" t="str">
            <v>BARANC</v>
          </cell>
          <cell r="B75" t="str">
            <v>DROG</v>
          </cell>
          <cell r="C75" t="str">
            <v>PRICBO</v>
          </cell>
        </row>
        <row r="76">
          <cell r="A76" t="str">
            <v>BARAV</v>
          </cell>
          <cell r="B76" t="str">
            <v>BARAV</v>
          </cell>
          <cell r="C76" t="str">
            <v>ZAVJE</v>
          </cell>
        </row>
        <row r="77">
          <cell r="A77" t="str">
            <v>BARSAT</v>
          </cell>
          <cell r="B77" t="str">
            <v>SASTNO</v>
          </cell>
          <cell r="C77" t="str">
            <v>SKRON</v>
          </cell>
        </row>
        <row r="78">
          <cell r="A78" t="str">
            <v>BARTOI</v>
          </cell>
          <cell r="B78" t="str">
            <v>STNOS</v>
          </cell>
          <cell r="C78" t="str">
            <v>KRON</v>
          </cell>
        </row>
        <row r="79">
          <cell r="A79" t="str">
            <v>BATSUP</v>
          </cell>
          <cell r="B79" t="str">
            <v>BATSUP</v>
          </cell>
          <cell r="C79" t="str">
            <v>DAKUM</v>
          </cell>
        </row>
        <row r="80">
          <cell r="A80" t="str">
            <v>BAVAVT</v>
          </cell>
          <cell r="B80" t="str">
            <v>BAVAVT</v>
          </cell>
          <cell r="C80" t="str">
            <v>PREDZA</v>
          </cell>
        </row>
        <row r="81">
          <cell r="A81" t="str">
            <v>BCCAM</v>
          </cell>
          <cell r="B81" t="str">
            <v>ODBIJ</v>
          </cell>
          <cell r="C81" t="str">
            <v>ODBOJ</v>
          </cell>
        </row>
        <row r="82">
          <cell r="A82" t="str">
            <v>BCTC</v>
          </cell>
          <cell r="B82" t="str">
            <v>ODBAR</v>
          </cell>
          <cell r="C82" t="str">
            <v>ODBO</v>
          </cell>
        </row>
        <row r="83">
          <cell r="A83" t="str">
            <v>BECQAR</v>
          </cell>
          <cell r="B83" t="str">
            <v>BECQAR</v>
          </cell>
          <cell r="C83" t="str">
            <v>STSPOJ</v>
          </cell>
        </row>
        <row r="84">
          <cell r="A84" t="str">
            <v>BLEU</v>
          </cell>
          <cell r="B84" t="str">
            <v>MODRA</v>
          </cell>
          <cell r="C84" t="str">
            <v>BLEU</v>
          </cell>
        </row>
        <row r="85">
          <cell r="A85" t="str">
            <v>BLEVER</v>
          </cell>
          <cell r="B85" t="str">
            <v>MODZEL</v>
          </cell>
          <cell r="C85" t="str">
            <v>BLEVER</v>
          </cell>
        </row>
        <row r="86">
          <cell r="A86" t="str">
            <v>BOIADP</v>
          </cell>
          <cell r="B86" t="str">
            <v>BOIADP</v>
          </cell>
          <cell r="C86" t="str">
            <v>KUTIJA</v>
          </cell>
        </row>
        <row r="87">
          <cell r="A87" t="str">
            <v>BQBURE</v>
          </cell>
          <cell r="B87" t="str">
            <v>BQBURE</v>
          </cell>
          <cell r="C87" t="str">
            <v>UKLUPI</v>
          </cell>
        </row>
        <row r="88">
          <cell r="A88" t="str">
            <v>BQBURO</v>
          </cell>
          <cell r="B88" t="str">
            <v>BQBURO</v>
          </cell>
          <cell r="C88" t="str">
            <v>KLUPIC</v>
          </cell>
        </row>
        <row r="89">
          <cell r="A89" t="str">
            <v>BQTELE</v>
          </cell>
          <cell r="B89" t="str">
            <v>BQTELE</v>
          </cell>
          <cell r="C89" t="str">
            <v>ELPOKS</v>
          </cell>
        </row>
        <row r="90">
          <cell r="A90" t="str">
            <v>BQTRAB</v>
          </cell>
          <cell r="B90" t="str">
            <v>ZKSOV</v>
          </cell>
          <cell r="C90" t="str">
            <v>BQTRAB</v>
          </cell>
        </row>
        <row r="91">
          <cell r="A91" t="str">
            <v>BQTTRI</v>
          </cell>
          <cell r="B91" t="str">
            <v>BQTTRI</v>
          </cell>
          <cell r="C91" t="str">
            <v>KLUTRI</v>
          </cell>
        </row>
        <row r="92">
          <cell r="A92" t="str">
            <v>BVA</v>
          </cell>
          <cell r="B92" t="str">
            <v>MEN</v>
          </cell>
          <cell r="C92" t="str">
            <v>BVA</v>
          </cell>
        </row>
        <row r="93">
          <cell r="A93" t="str">
            <v>BVA4</v>
          </cell>
          <cell r="B93" t="str">
            <v>BVA4</v>
          </cell>
          <cell r="C93" t="str">
            <v>MJ4</v>
          </cell>
        </row>
        <row r="94">
          <cell r="A94" t="str">
            <v>BVTECH</v>
          </cell>
          <cell r="B94" t="str">
            <v>INTEL</v>
          </cell>
          <cell r="C94" t="str">
            <v>BVTECH</v>
          </cell>
        </row>
        <row r="95">
          <cell r="A95" t="str">
            <v>CA</v>
          </cell>
          <cell r="B95" t="str">
            <v>KLIMA</v>
          </cell>
          <cell r="C95" t="str">
            <v>KLIMA</v>
          </cell>
        </row>
        <row r="96">
          <cell r="A96" t="str">
            <v>CA03</v>
          </cell>
          <cell r="B96" t="str">
            <v>CA03</v>
          </cell>
          <cell r="C96" t="str">
            <v>KLIM03</v>
          </cell>
        </row>
        <row r="97">
          <cell r="A97" t="str">
            <v>CA05</v>
          </cell>
          <cell r="B97" t="str">
            <v>CA05</v>
          </cell>
          <cell r="C97" t="str">
            <v>KLIM05</v>
          </cell>
        </row>
        <row r="98">
          <cell r="A98" t="str">
            <v>CABADP</v>
          </cell>
          <cell r="B98" t="str">
            <v>CABADP</v>
          </cell>
          <cell r="C98" t="str">
            <v>KONKON</v>
          </cell>
        </row>
        <row r="99">
          <cell r="A99" t="str">
            <v>CACHFA</v>
          </cell>
          <cell r="B99" t="str">
            <v>CACHFA</v>
          </cell>
          <cell r="C99" t="str">
            <v>KLDODG</v>
          </cell>
        </row>
        <row r="100">
          <cell r="A100" t="str">
            <v>CAPMAR</v>
          </cell>
          <cell r="B100" t="str">
            <v>MODSTR</v>
          </cell>
          <cell r="C100" t="str">
            <v>CAPMAR</v>
          </cell>
        </row>
        <row r="101">
          <cell r="A101" t="str">
            <v>CAREG</v>
          </cell>
          <cell r="B101" t="str">
            <v>KLIMAG</v>
          </cell>
          <cell r="C101" t="str">
            <v>KLIMAR</v>
          </cell>
        </row>
        <row r="102">
          <cell r="A102" t="str">
            <v>CATOEL</v>
          </cell>
          <cell r="B102" t="str">
            <v>ELSTR</v>
          </cell>
          <cell r="C102" t="str">
            <v>KREL</v>
          </cell>
        </row>
        <row r="103">
          <cell r="A103" t="str">
            <v>CATOMA</v>
          </cell>
          <cell r="B103" t="str">
            <v>ROCSTR</v>
          </cell>
          <cell r="C103" t="str">
            <v>KRMEH</v>
          </cell>
        </row>
        <row r="104">
          <cell r="A104" t="str">
            <v>CAVCAR</v>
          </cell>
          <cell r="B104" t="str">
            <v>CAVCAR</v>
          </cell>
          <cell r="C104" t="str">
            <v>KLSSD</v>
          </cell>
        </row>
        <row r="105">
          <cell r="A105" t="str">
            <v>CAVRAD</v>
          </cell>
          <cell r="B105" t="str">
            <v>CAVRAD</v>
          </cell>
          <cell r="C105" t="str">
            <v>KLSS</v>
          </cell>
        </row>
        <row r="106">
          <cell r="A106" t="str">
            <v>CCHAIR</v>
          </cell>
          <cell r="B106" t="str">
            <v>KAPSED</v>
          </cell>
          <cell r="C106" t="str">
            <v>KAPET</v>
          </cell>
        </row>
        <row r="107">
          <cell r="A107" t="str">
            <v>CCHBAG</v>
          </cell>
          <cell r="B107" t="str">
            <v>PREPRT</v>
          </cell>
          <cell r="C107" t="str">
            <v>POKPRT</v>
          </cell>
        </row>
        <row r="108">
          <cell r="A108" t="str">
            <v>CCORDO</v>
          </cell>
          <cell r="B108" t="str">
            <v>USNJE</v>
          </cell>
          <cell r="C108" t="str">
            <v>KOZA</v>
          </cell>
        </row>
        <row r="109">
          <cell r="A109" t="str">
            <v>CCORPE</v>
          </cell>
          <cell r="B109" t="str">
            <v>USN1</v>
          </cell>
          <cell r="C109" t="str">
            <v>CCORPE</v>
          </cell>
        </row>
        <row r="110">
          <cell r="A110" t="str">
            <v>CDCOF</v>
          </cell>
          <cell r="B110" t="str">
            <v>MENCD</v>
          </cell>
          <cell r="C110" t="str">
            <v>MJENCD</v>
          </cell>
        </row>
        <row r="111">
          <cell r="A111" t="str">
            <v>CDISC</v>
          </cell>
          <cell r="B111" t="str">
            <v>CD</v>
          </cell>
          <cell r="C111" t="str">
            <v>CDISC</v>
          </cell>
        </row>
        <row r="112">
          <cell r="A112" t="str">
            <v>CEAR</v>
          </cell>
          <cell r="B112" t="str">
            <v>SEDEZ</v>
          </cell>
          <cell r="C112" t="str">
            <v>CEAR</v>
          </cell>
        </row>
        <row r="113">
          <cell r="A113" t="str">
            <v>CENDRE</v>
          </cell>
          <cell r="B113" t="str">
            <v xml:space="preserve">SIVA  </v>
          </cell>
          <cell r="C113" t="str">
            <v>CENDRE</v>
          </cell>
        </row>
        <row r="114">
          <cell r="A114" t="str">
            <v>CGRPAS</v>
          </cell>
          <cell r="B114" t="str">
            <v>USN4</v>
          </cell>
          <cell r="C114" t="str">
            <v>CGRPAS</v>
          </cell>
        </row>
        <row r="115">
          <cell r="A115" t="str">
            <v>CGRPAT</v>
          </cell>
          <cell r="B115" t="str">
            <v>USN3</v>
          </cell>
          <cell r="C115" t="str">
            <v>CGRPAT</v>
          </cell>
        </row>
        <row r="116">
          <cell r="A116" t="str">
            <v>CHAAUG</v>
          </cell>
          <cell r="B116" t="str">
            <v>POVNOS</v>
          </cell>
          <cell r="C116" t="str">
            <v>PONOSI</v>
          </cell>
        </row>
        <row r="117">
          <cell r="A117" t="str">
            <v>CHAUAD</v>
          </cell>
          <cell r="B117" t="str">
            <v>GRETJE</v>
          </cell>
          <cell r="C117" t="str">
            <v>DODGRI</v>
          </cell>
        </row>
        <row r="118">
          <cell r="A118" t="str">
            <v>CHAUFA</v>
          </cell>
          <cell r="B118" t="str">
            <v>CHAUFA</v>
          </cell>
          <cell r="C118" t="str">
            <v>DODGR</v>
          </cell>
        </row>
        <row r="119">
          <cell r="A119" t="str">
            <v>CHGAUG</v>
          </cell>
          <cell r="B119" t="str">
            <v>CHGAUG</v>
          </cell>
          <cell r="C119" t="str">
            <v>NOSIPO</v>
          </cell>
        </row>
        <row r="120">
          <cell r="A120" t="str">
            <v>CHORAD</v>
          </cell>
          <cell r="B120" t="str">
            <v>CHORAD</v>
          </cell>
          <cell r="C120" t="str">
            <v>DODGRS</v>
          </cell>
        </row>
        <row r="121">
          <cell r="A121" t="str">
            <v>CHOREC</v>
          </cell>
          <cell r="B121" t="str">
            <v>CHOREC</v>
          </cell>
          <cell r="C121" t="str">
            <v>RECIK</v>
          </cell>
        </row>
        <row r="122">
          <cell r="A122" t="str">
            <v>CHSTAT</v>
          </cell>
          <cell r="B122" t="str">
            <v>CHSTAT</v>
          </cell>
          <cell r="C122" t="str">
            <v>GRIUM</v>
          </cell>
        </row>
        <row r="123">
          <cell r="A123" t="str">
            <v>CLCGRI</v>
          </cell>
          <cell r="B123" t="str">
            <v>PREG</v>
          </cell>
          <cell r="C123" t="str">
            <v>CLCGRI</v>
          </cell>
        </row>
        <row r="124">
          <cell r="A124" t="str">
            <v>CLCTOL</v>
          </cell>
          <cell r="B124" t="str">
            <v>PREGR</v>
          </cell>
          <cell r="C124" t="str">
            <v>PRELIM</v>
          </cell>
        </row>
        <row r="125">
          <cell r="A125" t="str">
            <v>CLCVIT</v>
          </cell>
          <cell r="B125" t="str">
            <v>STPREG</v>
          </cell>
          <cell r="C125" t="str">
            <v>PREOST</v>
          </cell>
        </row>
        <row r="126">
          <cell r="A126" t="str">
            <v>CLESUP</v>
          </cell>
          <cell r="B126" t="str">
            <v>CLESUP</v>
          </cell>
          <cell r="C126" t="str">
            <v>DKLJUC</v>
          </cell>
        </row>
        <row r="127">
          <cell r="A127" t="str">
            <v>CLGR1</v>
          </cell>
          <cell r="B127" t="str">
            <v>MREVOZ</v>
          </cell>
          <cell r="C127" t="str">
            <v>ZICPRE</v>
          </cell>
        </row>
        <row r="128">
          <cell r="A128" t="str">
            <v>CLGR2</v>
          </cell>
          <cell r="B128" t="str">
            <v>CLGR2</v>
          </cell>
          <cell r="C128" t="str">
            <v>MRVOSU</v>
          </cell>
        </row>
        <row r="129">
          <cell r="A129" t="str">
            <v>CLPIV</v>
          </cell>
          <cell r="B129" t="str">
            <v>PREGRA</v>
          </cell>
          <cell r="C129" t="str">
            <v>PREGR</v>
          </cell>
        </row>
        <row r="130">
          <cell r="A130" t="str">
            <v>CLTU2</v>
          </cell>
          <cell r="B130" t="str">
            <v>CEVPRE</v>
          </cell>
          <cell r="C130" t="str">
            <v>CLTU2</v>
          </cell>
        </row>
        <row r="131">
          <cell r="A131" t="str">
            <v>CLTUK</v>
          </cell>
          <cell r="B131" t="str">
            <v>CLTUK</v>
          </cell>
          <cell r="C131" t="str">
            <v>PRECJE</v>
          </cell>
        </row>
        <row r="132">
          <cell r="A132" t="str">
            <v>CMAR3P</v>
          </cell>
          <cell r="B132" t="str">
            <v>CMAR3P</v>
          </cell>
          <cell r="C132" t="str">
            <v>3TOCPO</v>
          </cell>
        </row>
        <row r="133">
          <cell r="A133" t="str">
            <v>COA</v>
          </cell>
          <cell r="B133" t="str">
            <v>NZP</v>
          </cell>
          <cell r="C133" t="str">
            <v>VISOS</v>
          </cell>
        </row>
        <row r="134">
          <cell r="A134" t="str">
            <v>COARLO</v>
          </cell>
          <cell r="B134" t="str">
            <v>SEDVIS</v>
          </cell>
          <cell r="C134" t="str">
            <v>COARLO</v>
          </cell>
        </row>
        <row r="135">
          <cell r="A135" t="str">
            <v>COHLEL</v>
          </cell>
          <cell r="B135" t="str">
            <v>ELNAVS</v>
          </cell>
          <cell r="C135" t="str">
            <v>EVOSJE</v>
          </cell>
        </row>
        <row r="136">
          <cell r="A136" t="str">
            <v>CONPAV</v>
          </cell>
          <cell r="B136" t="str">
            <v>CONPAV</v>
          </cell>
          <cell r="C136" t="str">
            <v>NAOCA</v>
          </cell>
        </row>
        <row r="137">
          <cell r="A137" t="str">
            <v>COPOR</v>
          </cell>
          <cell r="B137" t="str">
            <v>COPOR</v>
          </cell>
          <cell r="C137" t="str">
            <v>ZAKVR</v>
          </cell>
        </row>
        <row r="138">
          <cell r="A138" t="str">
            <v>COREHA</v>
          </cell>
          <cell r="B138" t="str">
            <v>SEDLED</v>
          </cell>
          <cell r="C138" t="str">
            <v>SJEVIS</v>
          </cell>
        </row>
        <row r="139">
          <cell r="A139" t="str">
            <v>CORHAC</v>
          </cell>
          <cell r="B139" t="str">
            <v>CORHAC</v>
          </cell>
          <cell r="C139" t="str">
            <v>SJEDPO</v>
          </cell>
        </row>
        <row r="140">
          <cell r="A140" t="str">
            <v>CORHAP</v>
          </cell>
          <cell r="B140" t="str">
            <v>CORHAP</v>
          </cell>
          <cell r="C140" t="str">
            <v>SJEDO</v>
          </cell>
        </row>
        <row r="141">
          <cell r="A141" t="str">
            <v>CORHLO</v>
          </cell>
          <cell r="B141" t="str">
            <v>ERSED</v>
          </cell>
          <cell r="C141" t="str">
            <v>ERSED</v>
          </cell>
        </row>
        <row r="142">
          <cell r="A142" t="str">
            <v>COUBAT</v>
          </cell>
          <cell r="B142" t="str">
            <v>COUBAT</v>
          </cell>
          <cell r="C142" t="str">
            <v>PREKID</v>
          </cell>
        </row>
        <row r="143">
          <cell r="A143" t="str">
            <v>CPE</v>
          </cell>
          <cell r="B143" t="str">
            <v>CZBREZ</v>
          </cell>
          <cell r="C143" t="str">
            <v>CZ</v>
          </cell>
        </row>
        <row r="144">
          <cell r="A144" t="str">
            <v>CSRACL</v>
          </cell>
          <cell r="B144" t="str">
            <v>CSRACL</v>
          </cell>
          <cell r="C144" t="str">
            <v>SPRETI</v>
          </cell>
        </row>
        <row r="145">
          <cell r="A145" t="str">
            <v>CSVITF</v>
          </cell>
          <cell r="B145" t="str">
            <v>BOKSTK</v>
          </cell>
          <cell r="C145" t="str">
            <v>FSBOKA</v>
          </cell>
        </row>
        <row r="146">
          <cell r="A146" t="str">
            <v>CTFDR</v>
          </cell>
          <cell r="B146" t="str">
            <v>NASTAB</v>
          </cell>
          <cell r="C146" t="str">
            <v>DINKON</v>
          </cell>
        </row>
        <row r="147">
          <cell r="A147" t="str">
            <v>CTL</v>
          </cell>
          <cell r="B147" t="str">
            <v>CTL</v>
          </cell>
          <cell r="C147" t="str">
            <v>TAHO</v>
          </cell>
        </row>
        <row r="148">
          <cell r="A148" t="str">
            <v>CTL3</v>
          </cell>
          <cell r="B148" t="str">
            <v>CTL3</v>
          </cell>
          <cell r="C148" t="str">
            <v>TAHO3</v>
          </cell>
        </row>
        <row r="149">
          <cell r="A149" t="str">
            <v>CTMOT</v>
          </cell>
          <cell r="B149" t="str">
            <v>MERVRT</v>
          </cell>
          <cell r="C149" t="str">
            <v>CTMOT</v>
          </cell>
        </row>
        <row r="150">
          <cell r="A150" t="str">
            <v>CUDFX</v>
          </cell>
          <cell r="B150" t="str">
            <v>CUDFX</v>
          </cell>
          <cell r="C150" t="str">
            <v>STST</v>
          </cell>
        </row>
        <row r="151">
          <cell r="A151" t="str">
            <v>CUIR</v>
          </cell>
          <cell r="B151" t="str">
            <v>CUIR</v>
          </cell>
          <cell r="C151" t="str">
            <v>CUIR</v>
          </cell>
        </row>
        <row r="152">
          <cell r="A152" t="str">
            <v>CUIR01</v>
          </cell>
          <cell r="B152" t="str">
            <v>CUIR01</v>
          </cell>
          <cell r="C152" t="str">
            <v>CUIR01</v>
          </cell>
        </row>
        <row r="153">
          <cell r="A153" t="str">
            <v>CUIR02</v>
          </cell>
          <cell r="B153" t="str">
            <v>CUIR02</v>
          </cell>
          <cell r="C153" t="str">
            <v>CUIR02</v>
          </cell>
        </row>
        <row r="154">
          <cell r="A154" t="str">
            <v>CUSCH</v>
          </cell>
          <cell r="B154" t="str">
            <v>OBSZ</v>
          </cell>
          <cell r="C154" t="str">
            <v>CUSCH</v>
          </cell>
        </row>
        <row r="155">
          <cell r="A155" t="str">
            <v>CUSPIV</v>
          </cell>
          <cell r="B155" t="str">
            <v>ODBOS</v>
          </cell>
          <cell r="C155" t="str">
            <v>ELSTB</v>
          </cell>
        </row>
        <row r="156">
          <cell r="A156" t="str">
            <v>CVAR</v>
          </cell>
          <cell r="B156" t="str">
            <v>ZADAJ</v>
          </cell>
          <cell r="C156" t="str">
            <v>CVAR</v>
          </cell>
        </row>
        <row r="157">
          <cell r="A157" t="str">
            <v>DA</v>
          </cell>
          <cell r="B157" t="str">
            <v>SERVO</v>
          </cell>
          <cell r="C157" t="str">
            <v>SERVO</v>
          </cell>
        </row>
        <row r="158">
          <cell r="A158" t="str">
            <v>DAV</v>
          </cell>
          <cell r="B158" t="str">
            <v>PROSER</v>
          </cell>
          <cell r="C158" t="str">
            <v>PROSER</v>
          </cell>
        </row>
        <row r="159">
          <cell r="A159" t="str">
            <v>DECA05</v>
          </cell>
          <cell r="B159" t="str">
            <v>DECA05</v>
          </cell>
          <cell r="C159" t="str">
            <v>BEZF1</v>
          </cell>
        </row>
        <row r="160">
          <cell r="A160" t="str">
            <v>DM</v>
          </cell>
          <cell r="B160" t="str">
            <v>BSERVO</v>
          </cell>
          <cell r="C160" t="str">
            <v>VOLMEH</v>
          </cell>
        </row>
        <row r="161">
          <cell r="A161" t="str">
            <v>DPRPN</v>
          </cell>
          <cell r="B161" t="str">
            <v>INTLAK</v>
          </cell>
          <cell r="C161" t="str">
            <v>INDIK</v>
          </cell>
        </row>
        <row r="162">
          <cell r="A162" t="str">
            <v>DRAP09</v>
          </cell>
          <cell r="B162" t="str">
            <v>DRAP09</v>
          </cell>
          <cell r="C162" t="str">
            <v>DRAP09</v>
          </cell>
        </row>
        <row r="163">
          <cell r="A163" t="str">
            <v>DRATLA</v>
          </cell>
          <cell r="B163" t="str">
            <v>MODRA2</v>
          </cell>
          <cell r="C163" t="str">
            <v>DRATLA</v>
          </cell>
        </row>
        <row r="164">
          <cell r="A164" t="str">
            <v>DRDAPH</v>
          </cell>
          <cell r="B164" t="str">
            <v>ADONIS</v>
          </cell>
          <cell r="C164" t="str">
            <v>DRDAPH</v>
          </cell>
        </row>
        <row r="165">
          <cell r="A165" t="str">
            <v>ECCVAV</v>
          </cell>
          <cell r="B165" t="str">
            <v>ECCVAV</v>
          </cell>
          <cell r="C165" t="str">
            <v>POS</v>
          </cell>
        </row>
        <row r="166">
          <cell r="A166" t="str">
            <v>ELA</v>
          </cell>
          <cell r="B166" t="str">
            <v>BZS</v>
          </cell>
          <cell r="C166" t="str">
            <v>ELA</v>
          </cell>
        </row>
        <row r="167">
          <cell r="A167" t="str">
            <v>EMBPIL</v>
          </cell>
          <cell r="B167" t="str">
            <v>AVTSKL</v>
          </cell>
          <cell r="C167" t="str">
            <v>AUTSKL</v>
          </cell>
        </row>
        <row r="168">
          <cell r="A168" t="str">
            <v>ENJMAX</v>
          </cell>
          <cell r="B168" t="str">
            <v>ENJMAX</v>
          </cell>
          <cell r="C168" t="str">
            <v>MAXI</v>
          </cell>
        </row>
        <row r="169">
          <cell r="A169" t="str">
            <v>ENJO01</v>
          </cell>
          <cell r="B169" t="str">
            <v>OKPOK</v>
          </cell>
          <cell r="C169" t="str">
            <v>NAMAX</v>
          </cell>
        </row>
        <row r="170">
          <cell r="A170" t="str">
            <v>EVAUTO</v>
          </cell>
          <cell r="B170" t="str">
            <v>SBZADE</v>
          </cell>
          <cell r="C170" t="str">
            <v>AUTBRI</v>
          </cell>
        </row>
        <row r="171">
          <cell r="A171" t="str">
            <v>FBANAR</v>
          </cell>
          <cell r="B171" t="str">
            <v>DZK</v>
          </cell>
          <cell r="C171" t="str">
            <v>DJEKLU</v>
          </cell>
        </row>
        <row r="172">
          <cell r="A172" t="str">
            <v>FBARAC</v>
          </cell>
          <cell r="B172" t="str">
            <v>FBARAC</v>
          </cell>
          <cell r="C172" t="str">
            <v>NASLST</v>
          </cell>
        </row>
        <row r="173">
          <cell r="A173" t="str">
            <v>FIPOU</v>
          </cell>
          <cell r="B173" t="str">
            <v>FIL</v>
          </cell>
          <cell r="C173" t="str">
            <v>FIL</v>
          </cell>
        </row>
        <row r="174">
          <cell r="A174" t="str">
            <v>FIRBAG</v>
          </cell>
          <cell r="B174" t="str">
            <v>MREZA</v>
          </cell>
          <cell r="C174" t="str">
            <v>MREZA</v>
          </cell>
        </row>
        <row r="175">
          <cell r="A175" t="str">
            <v>FOLHOM</v>
          </cell>
          <cell r="B175" t="str">
            <v>FOLHOM</v>
          </cell>
          <cell r="C175" t="str">
            <v>PROSVJ</v>
          </cell>
        </row>
        <row r="176">
          <cell r="A176" t="str">
            <v>FPASS</v>
          </cell>
          <cell r="B176" t="str">
            <v>FPASS</v>
          </cell>
          <cell r="C176" t="str">
            <v>RUCKOC</v>
          </cell>
        </row>
        <row r="177">
          <cell r="A177" t="str">
            <v>GALERI</v>
          </cell>
          <cell r="B177" t="str">
            <v>NOSPRT</v>
          </cell>
          <cell r="C177" t="str">
            <v>KRONOS</v>
          </cell>
        </row>
        <row r="178">
          <cell r="A178" t="str">
            <v>GALERT</v>
          </cell>
          <cell r="B178" t="str">
            <v>GALERT</v>
          </cell>
          <cell r="C178" t="str">
            <v>KROVNO</v>
          </cell>
        </row>
        <row r="179">
          <cell r="A179" t="str">
            <v>GIRAFO</v>
          </cell>
          <cell r="B179" t="str">
            <v>DVIROB</v>
          </cell>
          <cell r="C179" t="str">
            <v>GIRAFO</v>
          </cell>
        </row>
        <row r="180">
          <cell r="A180" t="str">
            <v>GIRAPL</v>
          </cell>
          <cell r="B180" t="str">
            <v>DVIRPL</v>
          </cell>
          <cell r="C180" t="str">
            <v>PORUPL</v>
          </cell>
        </row>
        <row r="181">
          <cell r="A181" t="str">
            <v>GIRAVT</v>
          </cell>
          <cell r="B181" t="str">
            <v>DVIZRO</v>
          </cell>
          <cell r="C181" t="str">
            <v>PORUB</v>
          </cell>
        </row>
        <row r="182">
          <cell r="A182" t="str">
            <v>HACAEC</v>
          </cell>
          <cell r="B182" t="str">
            <v>OBLOGA</v>
          </cell>
          <cell r="C182" t="str">
            <v>BOCOBL</v>
          </cell>
        </row>
        <row r="183">
          <cell r="A183" t="str">
            <v>HAYCHA</v>
          </cell>
          <cell r="B183" t="str">
            <v>HAYCHA</v>
          </cell>
          <cell r="C183" t="str">
            <v>PODVRA</v>
          </cell>
        </row>
        <row r="184">
          <cell r="A184" t="str">
            <v>HAYN02</v>
          </cell>
          <cell r="B184" t="str">
            <v>HAYN02</v>
          </cell>
          <cell r="C184" t="str">
            <v>DVODVR</v>
          </cell>
        </row>
        <row r="185">
          <cell r="A185" t="str">
            <v>HAYON</v>
          </cell>
          <cell r="B185" t="str">
            <v>DVIVRA</v>
          </cell>
          <cell r="C185" t="str">
            <v>PODIZV</v>
          </cell>
        </row>
        <row r="186">
          <cell r="A186" t="str">
            <v>HAYVIT</v>
          </cell>
          <cell r="B186" t="str">
            <v>STEK</v>
          </cell>
          <cell r="C186" t="str">
            <v>OSTAK</v>
          </cell>
        </row>
        <row r="187">
          <cell r="A187" t="str">
            <v>INFR</v>
          </cell>
          <cell r="B187" t="str">
            <v>CINF</v>
          </cell>
          <cell r="C187" t="str">
            <v>INFR</v>
          </cell>
        </row>
        <row r="188">
          <cell r="A188" t="str">
            <v>JALU01</v>
          </cell>
          <cell r="B188" t="str">
            <v>ALU1</v>
          </cell>
          <cell r="C188" t="str">
            <v>ALU1</v>
          </cell>
        </row>
        <row r="189">
          <cell r="A189" t="str">
            <v>JALU02</v>
          </cell>
          <cell r="B189" t="str">
            <v>ALU2</v>
          </cell>
          <cell r="C189" t="str">
            <v>ALU2</v>
          </cell>
        </row>
        <row r="190">
          <cell r="A190" t="str">
            <v>JALU03</v>
          </cell>
          <cell r="B190" t="str">
            <v>JALU03</v>
          </cell>
          <cell r="C190" t="str">
            <v>ALU3</v>
          </cell>
        </row>
        <row r="191">
          <cell r="A191" t="str">
            <v>JALU14</v>
          </cell>
          <cell r="B191" t="str">
            <v>ALU14</v>
          </cell>
          <cell r="C191" t="str">
            <v>JALU14</v>
          </cell>
        </row>
        <row r="192">
          <cell r="A192" t="str">
            <v>JALU15</v>
          </cell>
          <cell r="B192" t="str">
            <v>ALU15</v>
          </cell>
          <cell r="C192" t="str">
            <v>JALU15</v>
          </cell>
        </row>
        <row r="193">
          <cell r="A193" t="str">
            <v>JANALU</v>
          </cell>
          <cell r="B193" t="str">
            <v>ALU</v>
          </cell>
          <cell r="C193" t="str">
            <v>ALU</v>
          </cell>
        </row>
        <row r="194">
          <cell r="A194" t="str">
            <v>JANTO1</v>
          </cell>
          <cell r="B194" t="str">
            <v>14COL</v>
          </cell>
          <cell r="C194" t="str">
            <v>14COLA</v>
          </cell>
        </row>
        <row r="195">
          <cell r="A195" t="str">
            <v>JTOL14</v>
          </cell>
          <cell r="B195" t="str">
            <v>PLAT14</v>
          </cell>
          <cell r="C195" t="str">
            <v>JTOL14</v>
          </cell>
        </row>
        <row r="196">
          <cell r="A196" t="str">
            <v>KIT850</v>
          </cell>
          <cell r="B196" t="str">
            <v>OS850</v>
          </cell>
          <cell r="C196" t="str">
            <v>POVNOS</v>
          </cell>
        </row>
        <row r="197">
          <cell r="A197" t="str">
            <v>KSET</v>
          </cell>
          <cell r="B197" t="str">
            <v>KAS</v>
          </cell>
          <cell r="C197" t="str">
            <v>KSET</v>
          </cell>
        </row>
        <row r="198">
          <cell r="A198" t="str">
            <v>KTGREP</v>
          </cell>
          <cell r="B198" t="str">
            <v>KTGREP</v>
          </cell>
          <cell r="C198" t="str">
            <v>PRIBOR</v>
          </cell>
        </row>
        <row r="199">
          <cell r="A199" t="str">
            <v>LAC</v>
          </cell>
          <cell r="B199" t="str">
            <v>OZS</v>
          </cell>
          <cell r="C199" t="str">
            <v>GST</v>
          </cell>
        </row>
        <row r="200">
          <cell r="A200" t="str">
            <v>LADECH</v>
          </cell>
          <cell r="B200" t="str">
            <v>XENON</v>
          </cell>
          <cell r="C200" t="str">
            <v>XENON</v>
          </cell>
        </row>
        <row r="201">
          <cell r="A201" t="str">
            <v>LAMAVT</v>
          </cell>
          <cell r="B201" t="str">
            <v>LAMAVT</v>
          </cell>
          <cell r="C201" t="str">
            <v>AERO</v>
          </cell>
        </row>
        <row r="202">
          <cell r="A202" t="str">
            <v>LAROU</v>
          </cell>
          <cell r="B202" t="str">
            <v>DVISTE</v>
          </cell>
          <cell r="C202" t="str">
            <v>STSOTV</v>
          </cell>
        </row>
        <row r="203">
          <cell r="A203" t="str">
            <v>LAVAND</v>
          </cell>
          <cell r="B203" t="str">
            <v>PISANA</v>
          </cell>
          <cell r="C203" t="str">
            <v>LAVAND</v>
          </cell>
        </row>
        <row r="204">
          <cell r="A204" t="str">
            <v>LAVPH</v>
          </cell>
          <cell r="B204" t="str">
            <v>BRISZA</v>
          </cell>
          <cell r="C204" t="str">
            <v>PRSVJ</v>
          </cell>
        </row>
        <row r="205">
          <cell r="A205" t="str">
            <v>LECMP3</v>
          </cell>
          <cell r="B205" t="str">
            <v>LECMP3</v>
          </cell>
          <cell r="C205" t="str">
            <v>ACBOX</v>
          </cell>
        </row>
        <row r="206">
          <cell r="A206" t="str">
            <v>LNC</v>
          </cell>
          <cell r="B206" t="str">
            <v>NOZS</v>
          </cell>
          <cell r="C206" t="str">
            <v>LIMVR</v>
          </cell>
        </row>
        <row r="207">
          <cell r="A207" t="str">
            <v>LVARAP</v>
          </cell>
          <cell r="B207" t="str">
            <v>STEKEL</v>
          </cell>
          <cell r="C207" t="str">
            <v>ELSTRB</v>
          </cell>
        </row>
        <row r="208">
          <cell r="A208" t="str">
            <v>LVAREL</v>
          </cell>
          <cell r="B208" t="str">
            <v>ZASEL</v>
          </cell>
          <cell r="C208" t="str">
            <v>ELST</v>
          </cell>
        </row>
        <row r="209">
          <cell r="A209" t="str">
            <v>LVAVAP</v>
          </cell>
          <cell r="B209" t="str">
            <v>AVZAP</v>
          </cell>
          <cell r="C209" t="str">
            <v>LVAVAP</v>
          </cell>
        </row>
        <row r="210">
          <cell r="A210" t="str">
            <v>LVAVEL</v>
          </cell>
          <cell r="B210" t="str">
            <v>ELSTE</v>
          </cell>
          <cell r="C210" t="str">
            <v>ESTK</v>
          </cell>
        </row>
        <row r="211">
          <cell r="A211" t="str">
            <v>LVAVIP</v>
          </cell>
          <cell r="B211" t="str">
            <v>LVAVIP</v>
          </cell>
          <cell r="C211" t="str">
            <v>IMOPS</v>
          </cell>
        </row>
        <row r="212">
          <cell r="A212" t="str">
            <v>LVCIPE</v>
          </cell>
          <cell r="B212" t="str">
            <v>LVCIPE</v>
          </cell>
          <cell r="C212" t="str">
            <v>PSELVI</v>
          </cell>
        </row>
        <row r="213">
          <cell r="A213" t="str">
            <v>LVE</v>
          </cell>
          <cell r="B213" t="str">
            <v>EDS</v>
          </cell>
          <cell r="C213" t="str">
            <v>ELSTAK</v>
          </cell>
        </row>
        <row r="214">
          <cell r="A214" t="str">
            <v>LVEAR</v>
          </cell>
          <cell r="B214" t="str">
            <v>ELZAS</v>
          </cell>
          <cell r="C214" t="str">
            <v>LVEAR</v>
          </cell>
        </row>
        <row r="215">
          <cell r="A215" t="str">
            <v>LVIT04</v>
          </cell>
          <cell r="B215" t="str">
            <v>LVIT04</v>
          </cell>
          <cell r="C215" t="str">
            <v>BRZ130</v>
          </cell>
        </row>
        <row r="216">
          <cell r="A216" t="str">
            <v>LVPAPI</v>
          </cell>
          <cell r="B216" t="str">
            <v>DVSTSE</v>
          </cell>
          <cell r="C216" t="str">
            <v>ELPREB</v>
          </cell>
        </row>
        <row r="217">
          <cell r="A217" t="str">
            <v>LVTR02</v>
          </cell>
          <cell r="B217" t="str">
            <v>LVTR02</v>
          </cell>
          <cell r="C217" t="str">
            <v>BRZ100</v>
          </cell>
        </row>
        <row r="218">
          <cell r="A218" t="str">
            <v>MONORM</v>
          </cell>
          <cell r="B218" t="str">
            <v>13COL</v>
          </cell>
          <cell r="C218" t="str">
            <v>MONORM</v>
          </cell>
        </row>
        <row r="219">
          <cell r="A219" t="str">
            <v>MOQUET</v>
          </cell>
          <cell r="B219" t="str">
            <v>MOQUET</v>
          </cell>
          <cell r="C219" t="str">
            <v>TEPIH</v>
          </cell>
        </row>
        <row r="220">
          <cell r="A220" t="str">
            <v>MPDAR</v>
          </cell>
          <cell r="B220" t="str">
            <v>MPDAR</v>
          </cell>
          <cell r="C220" t="str">
            <v>STSTEP</v>
          </cell>
        </row>
        <row r="221">
          <cell r="A221" t="str">
            <v>MPLAT</v>
          </cell>
          <cell r="B221" t="str">
            <v>STOPZD</v>
          </cell>
          <cell r="C221" t="str">
            <v>BOSTEP</v>
          </cell>
        </row>
        <row r="222">
          <cell r="A222" t="str">
            <v>NINAV5</v>
          </cell>
          <cell r="B222" t="str">
            <v>NAVIGA</v>
          </cell>
          <cell r="C222" t="str">
            <v>NINAV5</v>
          </cell>
        </row>
        <row r="223">
          <cell r="A223" t="str">
            <v>OUTOEL</v>
          </cell>
          <cell r="B223" t="str">
            <v>SOEL</v>
          </cell>
          <cell r="C223" t="str">
            <v>OUTOEL</v>
          </cell>
        </row>
        <row r="224">
          <cell r="A224" t="str">
            <v>OUTOMA</v>
          </cell>
          <cell r="B224" t="str">
            <v>SORO</v>
          </cell>
          <cell r="C224" t="str">
            <v>OUTOMA</v>
          </cell>
        </row>
        <row r="225">
          <cell r="A225" t="str">
            <v>PACK1</v>
          </cell>
          <cell r="B225" t="str">
            <v>PAKET6</v>
          </cell>
          <cell r="C225" t="str">
            <v>PACK1</v>
          </cell>
        </row>
        <row r="226">
          <cell r="A226" t="str">
            <v>PACK2</v>
          </cell>
          <cell r="B226" t="str">
            <v>PAKET2</v>
          </cell>
          <cell r="C226" t="str">
            <v>PACK2</v>
          </cell>
        </row>
        <row r="227">
          <cell r="A227" t="str">
            <v>PACK6</v>
          </cell>
          <cell r="B227" t="str">
            <v>PACK6</v>
          </cell>
          <cell r="C227" t="str">
            <v>KROM1</v>
          </cell>
        </row>
        <row r="228">
          <cell r="A228" t="str">
            <v>PAELEC</v>
          </cell>
          <cell r="B228" t="str">
            <v>SEDSPO</v>
          </cell>
          <cell r="C228" t="str">
            <v>ELPODS</v>
          </cell>
        </row>
        <row r="229">
          <cell r="A229" t="str">
            <v>PAFIXE</v>
          </cell>
          <cell r="B229" t="str">
            <v>PAFIXE</v>
          </cell>
          <cell r="C229" t="str">
            <v>SJEDF</v>
          </cell>
        </row>
        <row r="230">
          <cell r="A230" t="str">
            <v>PAINCL</v>
          </cell>
          <cell r="B230" t="str">
            <v>SED</v>
          </cell>
          <cell r="C230" t="str">
            <v>PODSSJ</v>
          </cell>
        </row>
        <row r="231">
          <cell r="A231" t="str">
            <v>PAKAME</v>
          </cell>
          <cell r="B231" t="str">
            <v>PKURED</v>
          </cell>
          <cell r="C231" t="str">
            <v>PAKETA</v>
          </cell>
        </row>
        <row r="232">
          <cell r="A232" t="str">
            <v>PAKEL1</v>
          </cell>
          <cell r="B232" t="str">
            <v>PROFI</v>
          </cell>
          <cell r="C232" t="str">
            <v>PAKEL</v>
          </cell>
        </row>
        <row r="233">
          <cell r="A233" t="str">
            <v>PAKENF</v>
          </cell>
          <cell r="B233" t="str">
            <v>PAKOTR</v>
          </cell>
          <cell r="C233" t="str">
            <v>PAKENF</v>
          </cell>
        </row>
        <row r="234">
          <cell r="A234" t="str">
            <v>PAKSP3</v>
          </cell>
          <cell r="B234" t="str">
            <v>PAKETS</v>
          </cell>
          <cell r="C234" t="str">
            <v>PAKSP3</v>
          </cell>
        </row>
        <row r="235">
          <cell r="A235" t="str">
            <v>PALOMB</v>
          </cell>
          <cell r="B235" t="str">
            <v>KOMSED</v>
          </cell>
          <cell r="C235" t="str">
            <v>KONSUS</v>
          </cell>
        </row>
        <row r="236">
          <cell r="A236" t="str">
            <v>PARBUF</v>
          </cell>
          <cell r="B236" t="str">
            <v>OJODSP</v>
          </cell>
          <cell r="C236" t="str">
            <v>BULL</v>
          </cell>
        </row>
        <row r="237">
          <cell r="A237" t="str">
            <v>PAREHA</v>
          </cell>
          <cell r="B237" t="str">
            <v>PAREHA</v>
          </cell>
          <cell r="C237" t="str">
            <v>SUSJED</v>
          </cell>
        </row>
        <row r="238">
          <cell r="A238" t="str">
            <v>PARERA</v>
          </cell>
          <cell r="B238" t="str">
            <v>GIBSED</v>
          </cell>
          <cell r="C238" t="str">
            <v>PARERA</v>
          </cell>
        </row>
        <row r="239">
          <cell r="A239" t="str">
            <v>PARERE</v>
          </cell>
          <cell r="B239" t="str">
            <v>ZLOSED</v>
          </cell>
          <cell r="C239" t="str">
            <v>SKLSJE</v>
          </cell>
        </row>
        <row r="240">
          <cell r="A240" t="str">
            <v>PARHAC</v>
          </cell>
          <cell r="B240" t="str">
            <v>PARHAC</v>
          </cell>
          <cell r="C240" t="str">
            <v>SUPOD</v>
          </cell>
        </row>
        <row r="241">
          <cell r="A241" t="str">
            <v>PARHAP</v>
          </cell>
          <cell r="B241" t="str">
            <v>PARHAP</v>
          </cell>
          <cell r="C241" t="str">
            <v>SUOK</v>
          </cell>
        </row>
        <row r="242">
          <cell r="A242" t="str">
            <v>PARLEL</v>
          </cell>
          <cell r="B242" t="str">
            <v>ELNASL</v>
          </cell>
          <cell r="C242" t="str">
            <v>ELSUVS</v>
          </cell>
        </row>
        <row r="243">
          <cell r="A243" t="str">
            <v>PARMA1</v>
          </cell>
          <cell r="B243" t="str">
            <v>PARMA1</v>
          </cell>
          <cell r="C243" t="str">
            <v>POSUS</v>
          </cell>
        </row>
        <row r="244">
          <cell r="A244" t="str">
            <v>PARP18</v>
          </cell>
          <cell r="B244" t="str">
            <v>180PLO</v>
          </cell>
          <cell r="C244" t="str">
            <v>SV180</v>
          </cell>
        </row>
        <row r="245">
          <cell r="A245" t="str">
            <v>PARP27</v>
          </cell>
          <cell r="B245" t="str">
            <v>270PLO</v>
          </cell>
          <cell r="C245" t="str">
            <v>SV270</v>
          </cell>
        </row>
        <row r="246">
          <cell r="A246" t="str">
            <v>PARV27</v>
          </cell>
          <cell r="B246" t="str">
            <v>270STK</v>
          </cell>
          <cell r="C246" t="str">
            <v>SV270S</v>
          </cell>
        </row>
        <row r="247">
          <cell r="A247" t="str">
            <v>PASANS</v>
          </cell>
          <cell r="B247" t="str">
            <v>PASANS</v>
          </cell>
          <cell r="C247" t="str">
            <v>BEZSUS</v>
          </cell>
        </row>
        <row r="248">
          <cell r="A248" t="str">
            <v>PASFIX</v>
          </cell>
          <cell r="B248" t="str">
            <v>FIKSOV</v>
          </cell>
          <cell r="C248" t="str">
            <v>FIXSSJ</v>
          </cell>
        </row>
        <row r="249">
          <cell r="A249" t="str">
            <v>PBAG01</v>
          </cell>
          <cell r="B249" t="str">
            <v>PBAG01</v>
          </cell>
          <cell r="C249" t="str">
            <v>NOSAC1</v>
          </cell>
        </row>
        <row r="250">
          <cell r="A250" t="str">
            <v>PBAG02</v>
          </cell>
          <cell r="B250" t="str">
            <v>PBAG02</v>
          </cell>
          <cell r="C250" t="str">
            <v>NOSAC2</v>
          </cell>
        </row>
        <row r="251">
          <cell r="A251" t="str">
            <v>PBCH</v>
          </cell>
          <cell r="B251" t="str">
            <v>OGVS</v>
          </cell>
          <cell r="C251" t="str">
            <v>GVS</v>
          </cell>
        </row>
        <row r="252">
          <cell r="A252" t="str">
            <v>PBOR02</v>
          </cell>
          <cell r="B252" t="str">
            <v>DRUARM</v>
          </cell>
          <cell r="C252" t="str">
            <v>APLOC2</v>
          </cell>
        </row>
        <row r="253">
          <cell r="A253" t="str">
            <v>PBRA</v>
          </cell>
          <cell r="B253" t="str">
            <v>PBRA</v>
          </cell>
          <cell r="C253" t="str">
            <v>ATERM</v>
          </cell>
        </row>
        <row r="254">
          <cell r="A254" t="str">
            <v>PCHARG</v>
          </cell>
          <cell r="B254" t="str">
            <v>PCHARG</v>
          </cell>
          <cell r="C254" t="str">
            <v>NOBICI</v>
          </cell>
        </row>
        <row r="255">
          <cell r="A255" t="str">
            <v>PFMOT</v>
          </cell>
          <cell r="B255" t="str">
            <v>ELVTIC</v>
          </cell>
          <cell r="C255" t="str">
            <v>ODIMOT</v>
          </cell>
        </row>
        <row r="256">
          <cell r="A256" t="str">
            <v>PIVANT</v>
          </cell>
          <cell r="B256" t="str">
            <v>SEDVRT</v>
          </cell>
          <cell r="C256" t="str">
            <v>OKRSJE</v>
          </cell>
        </row>
        <row r="257">
          <cell r="A257" t="str">
            <v>PK8400</v>
          </cell>
          <cell r="B257" t="str">
            <v>PK8400</v>
          </cell>
          <cell r="C257" t="str">
            <v>KROM2</v>
          </cell>
        </row>
        <row r="258">
          <cell r="A258" t="str">
            <v>PK8444</v>
          </cell>
          <cell r="B258" t="str">
            <v>PK8444</v>
          </cell>
          <cell r="C258" t="str">
            <v>XENOPA</v>
          </cell>
        </row>
        <row r="259">
          <cell r="A259" t="str">
            <v>PK851</v>
          </cell>
          <cell r="B259" t="str">
            <v>PK851</v>
          </cell>
          <cell r="C259" t="str">
            <v>PAKUD</v>
          </cell>
        </row>
        <row r="260">
          <cell r="A260" t="str">
            <v>PK852</v>
          </cell>
          <cell r="B260" t="str">
            <v>PK852</v>
          </cell>
          <cell r="C260" t="str">
            <v>PAKVI</v>
          </cell>
        </row>
        <row r="261">
          <cell r="A261" t="str">
            <v>PK853</v>
          </cell>
          <cell r="B261" t="str">
            <v>PK853</v>
          </cell>
          <cell r="C261" t="str">
            <v>PAKETI</v>
          </cell>
        </row>
        <row r="262">
          <cell r="A262" t="str">
            <v>PKATH</v>
          </cell>
          <cell r="B262" t="str">
            <v>PAKETK</v>
          </cell>
          <cell r="C262" t="str">
            <v>PKATH</v>
          </cell>
        </row>
        <row r="263">
          <cell r="A263" t="str">
            <v>PKCA03</v>
          </cell>
          <cell r="B263" t="str">
            <v>PAKLI</v>
          </cell>
          <cell r="C263" t="str">
            <v>PKCA03</v>
          </cell>
        </row>
        <row r="264">
          <cell r="A264" t="str">
            <v>PKCCAB</v>
          </cell>
          <cell r="B264" t="str">
            <v>PKCCAB</v>
          </cell>
          <cell r="C264" t="str">
            <v>PAKUDO</v>
          </cell>
        </row>
        <row r="265">
          <cell r="A265" t="str">
            <v>PKCFT</v>
          </cell>
          <cell r="B265" t="str">
            <v>PAKCON</v>
          </cell>
          <cell r="C265" t="str">
            <v>PKCFT</v>
          </cell>
        </row>
        <row r="266">
          <cell r="A266" t="str">
            <v>PKCLM1</v>
          </cell>
          <cell r="B266" t="str">
            <v>PAKLAT</v>
          </cell>
          <cell r="C266" t="str">
            <v>PKCLM1</v>
          </cell>
        </row>
        <row r="267">
          <cell r="A267" t="str">
            <v>PKCONF</v>
          </cell>
          <cell r="B267" t="str">
            <v>KONFOR</v>
          </cell>
          <cell r="C267" t="str">
            <v>CONFOR</v>
          </cell>
        </row>
        <row r="268">
          <cell r="A268" t="str">
            <v>PKCORN</v>
          </cell>
          <cell r="B268" t="str">
            <v>PAKETI</v>
          </cell>
          <cell r="C268" t="str">
            <v>PKCORN</v>
          </cell>
        </row>
        <row r="269">
          <cell r="A269" t="str">
            <v>PKCOTH</v>
          </cell>
          <cell r="B269" t="str">
            <v>PKATER</v>
          </cell>
          <cell r="C269" t="str">
            <v>KATER</v>
          </cell>
        </row>
        <row r="270">
          <cell r="A270" t="str">
            <v>PKELEC</v>
          </cell>
          <cell r="B270" t="str">
            <v>PELECT</v>
          </cell>
          <cell r="C270" t="str">
            <v>PKELEC</v>
          </cell>
        </row>
        <row r="271">
          <cell r="A271" t="str">
            <v>PKEQ1</v>
          </cell>
          <cell r="B271" t="str">
            <v>PAKET1</v>
          </cell>
          <cell r="C271" t="str">
            <v>PKEQ1</v>
          </cell>
        </row>
        <row r="272">
          <cell r="A272" t="str">
            <v>PKEQ4</v>
          </cell>
          <cell r="B272" t="str">
            <v>PAKET4</v>
          </cell>
          <cell r="C272" t="str">
            <v>PKEQ4</v>
          </cell>
        </row>
        <row r="273">
          <cell r="A273" t="str">
            <v>PKEQ5</v>
          </cell>
          <cell r="B273" t="str">
            <v>PAKET5</v>
          </cell>
          <cell r="C273" t="str">
            <v>PKEQ5</v>
          </cell>
        </row>
        <row r="274">
          <cell r="A274" t="str">
            <v>PKERGO</v>
          </cell>
          <cell r="B274" t="str">
            <v>PAKETE</v>
          </cell>
          <cell r="C274" t="str">
            <v>PAKETE</v>
          </cell>
        </row>
        <row r="275">
          <cell r="A275" t="str">
            <v>PKFAMI</v>
          </cell>
          <cell r="B275" t="str">
            <v>PKFAMI</v>
          </cell>
          <cell r="C275" t="str">
            <v>OBIPAK</v>
          </cell>
        </row>
        <row r="276">
          <cell r="A276" t="str">
            <v>PKFONC</v>
          </cell>
          <cell r="B276" t="str">
            <v>PKFONC</v>
          </cell>
          <cell r="C276" t="str">
            <v>EPAK</v>
          </cell>
        </row>
        <row r="277">
          <cell r="A277" t="str">
            <v>PKGF1</v>
          </cell>
          <cell r="B277" t="str">
            <v>PKGF1</v>
          </cell>
          <cell r="C277" t="str">
            <v>RECARO</v>
          </cell>
        </row>
        <row r="278">
          <cell r="A278" t="str">
            <v>PKHIV</v>
          </cell>
          <cell r="B278" t="str">
            <v>PKHIV</v>
          </cell>
          <cell r="C278" t="str">
            <v>PAKZIM</v>
          </cell>
        </row>
        <row r="279">
          <cell r="A279" t="str">
            <v>PKHIV1</v>
          </cell>
          <cell r="B279" t="str">
            <v>PAKETZ</v>
          </cell>
          <cell r="C279" t="str">
            <v>PKHIV1</v>
          </cell>
        </row>
        <row r="280">
          <cell r="A280" t="str">
            <v>PKLUXE</v>
          </cell>
          <cell r="B280" t="str">
            <v>PAKETL</v>
          </cell>
          <cell r="C280" t="str">
            <v>PKLUXE</v>
          </cell>
        </row>
        <row r="281">
          <cell r="A281" t="str">
            <v>PKTHER</v>
          </cell>
          <cell r="B281" t="str">
            <v>ATPAK</v>
          </cell>
          <cell r="C281" t="str">
            <v>PAKTER</v>
          </cell>
        </row>
        <row r="282">
          <cell r="A282" t="str">
            <v>PKUTI</v>
          </cell>
          <cell r="B282" t="str">
            <v>PAKET</v>
          </cell>
          <cell r="C282" t="str">
            <v>PKUTI</v>
          </cell>
        </row>
        <row r="283">
          <cell r="A283" t="str">
            <v>PKVITR</v>
          </cell>
          <cell r="B283" t="str">
            <v>PAKZAS</v>
          </cell>
          <cell r="C283" t="str">
            <v>VITRAG</v>
          </cell>
        </row>
        <row r="284">
          <cell r="A284" t="str">
            <v>PLBOIS</v>
          </cell>
          <cell r="B284" t="str">
            <v>LESTLA</v>
          </cell>
          <cell r="C284" t="str">
            <v>PLBOIS</v>
          </cell>
        </row>
        <row r="285">
          <cell r="A285" t="str">
            <v>PLCBOR</v>
          </cell>
          <cell r="B285" t="str">
            <v>LESPRT</v>
          </cell>
          <cell r="C285" t="str">
            <v>PLCBOR</v>
          </cell>
        </row>
        <row r="286">
          <cell r="A286" t="str">
            <v>PLCRES</v>
          </cell>
          <cell r="B286" t="str">
            <v>LESTOV</v>
          </cell>
          <cell r="C286" t="str">
            <v>DRVPOD</v>
          </cell>
        </row>
        <row r="287">
          <cell r="A287" t="str">
            <v>PLDB</v>
          </cell>
          <cell r="B287" t="str">
            <v>KDVB</v>
          </cell>
          <cell r="C287" t="str">
            <v>PLDB</v>
          </cell>
        </row>
        <row r="288">
          <cell r="A288" t="str">
            <v>PLDCT</v>
          </cell>
          <cell r="B288" t="str">
            <v>DRSDVR</v>
          </cell>
          <cell r="C288" t="str">
            <v>KLIVR</v>
          </cell>
        </row>
        <row r="289">
          <cell r="A289" t="str">
            <v>PLDCVF</v>
          </cell>
          <cell r="B289" t="str">
            <v>DDVSTK</v>
          </cell>
          <cell r="C289" t="str">
            <v>DESKLO</v>
          </cell>
        </row>
        <row r="290">
          <cell r="A290" t="str">
            <v>PLDCVO</v>
          </cell>
          <cell r="B290" t="str">
            <v>BOCOKN</v>
          </cell>
          <cell r="C290" t="str">
            <v>DKVRO</v>
          </cell>
        </row>
        <row r="291">
          <cell r="A291" t="str">
            <v>PLGB</v>
          </cell>
          <cell r="B291" t="str">
            <v>KLV</v>
          </cell>
          <cell r="C291" t="str">
            <v>PLGB</v>
          </cell>
        </row>
        <row r="292">
          <cell r="A292" t="str">
            <v>PLGC</v>
          </cell>
          <cell r="B292" t="str">
            <v>DLV</v>
          </cell>
          <cell r="C292" t="str">
            <v>PLGC</v>
          </cell>
        </row>
        <row r="293">
          <cell r="A293" t="str">
            <v>PLGCT</v>
          </cell>
          <cell r="B293" t="str">
            <v>LDVPLO</v>
          </cell>
          <cell r="C293" t="str">
            <v>LKVLIM</v>
          </cell>
        </row>
        <row r="294">
          <cell r="A294" t="str">
            <v>PLGCVF</v>
          </cell>
          <cell r="B294" t="str">
            <v>LDVSTK</v>
          </cell>
          <cell r="C294" t="str">
            <v>LKVOST</v>
          </cell>
        </row>
        <row r="295">
          <cell r="A295" t="str">
            <v>PLGCVO</v>
          </cell>
          <cell r="B295" t="str">
            <v>LDVSTE</v>
          </cell>
          <cell r="C295" t="str">
            <v>LKVRO</v>
          </cell>
        </row>
        <row r="296">
          <cell r="A296" t="str">
            <v>PLINT</v>
          </cell>
          <cell r="B296" t="str">
            <v>NOTZAS</v>
          </cell>
          <cell r="C296" t="str">
            <v>PODROB</v>
          </cell>
        </row>
        <row r="297">
          <cell r="A297" t="str">
            <v>PNLDT</v>
          </cell>
          <cell r="B297" t="str">
            <v>PNLDT</v>
          </cell>
          <cell r="C297" t="str">
            <v>LIMBOK</v>
          </cell>
        </row>
        <row r="298">
          <cell r="A298" t="str">
            <v>PNLGVF</v>
          </cell>
          <cell r="B298" t="str">
            <v>PNLGVF</v>
          </cell>
          <cell r="C298" t="str">
            <v>LOBOSF</v>
          </cell>
        </row>
        <row r="299">
          <cell r="A299" t="str">
            <v>POARPL</v>
          </cell>
          <cell r="B299" t="str">
            <v>PLOC</v>
          </cell>
          <cell r="C299" t="str">
            <v>NEGRES</v>
          </cell>
        </row>
        <row r="300">
          <cell r="A300" t="str">
            <v>POARVI</v>
          </cell>
          <cell r="B300" t="str">
            <v>STEKLO</v>
          </cell>
          <cell r="C300" t="str">
            <v>STAKLO</v>
          </cell>
        </row>
        <row r="301">
          <cell r="A301" t="str">
            <v>PRANGE</v>
          </cell>
          <cell r="B301" t="str">
            <v>PRANGE</v>
          </cell>
          <cell r="C301" t="str">
            <v>PRETUP</v>
          </cell>
        </row>
        <row r="302">
          <cell r="A302" t="str">
            <v>PRCFAR</v>
          </cell>
          <cell r="B302" t="str">
            <v>PRCFAR</v>
          </cell>
          <cell r="C302" t="str">
            <v>6NASL</v>
          </cell>
        </row>
        <row r="303">
          <cell r="A303" t="str">
            <v>PREGAL</v>
          </cell>
          <cell r="B303" t="str">
            <v>PREGAL</v>
          </cell>
          <cell r="C303" t="str">
            <v>KLIZA</v>
          </cell>
        </row>
        <row r="304">
          <cell r="A304" t="str">
            <v>PRERAD</v>
          </cell>
          <cell r="B304" t="str">
            <v>PREDOP</v>
          </cell>
          <cell r="C304" t="str">
            <v>PRERAD</v>
          </cell>
        </row>
        <row r="305">
          <cell r="A305" t="str">
            <v>PRETEL</v>
          </cell>
          <cell r="B305" t="str">
            <v>PRETEL</v>
          </cell>
          <cell r="C305" t="str">
            <v>GSM</v>
          </cell>
        </row>
        <row r="306">
          <cell r="A306" t="str">
            <v>PRIACC</v>
          </cell>
          <cell r="B306" t="str">
            <v>PRIACC</v>
          </cell>
          <cell r="C306" t="str">
            <v>UTICNI</v>
          </cell>
        </row>
        <row r="307">
          <cell r="A307" t="str">
            <v>PRLOO1</v>
          </cell>
          <cell r="B307" t="str">
            <v>PRLOO1</v>
          </cell>
          <cell r="C307" t="str">
            <v>KROM</v>
          </cell>
        </row>
        <row r="308">
          <cell r="A308" t="str">
            <v>PRLUXE</v>
          </cell>
          <cell r="B308" t="str">
            <v>PRLUXE</v>
          </cell>
          <cell r="C308" t="str">
            <v>PRLUX</v>
          </cell>
        </row>
        <row r="309">
          <cell r="A309" t="str">
            <v>PROJ2</v>
          </cell>
          <cell r="B309" t="str">
            <v>PROJ2</v>
          </cell>
          <cell r="C309" t="str">
            <v>SVJE2</v>
          </cell>
        </row>
        <row r="310">
          <cell r="A310" t="str">
            <v>PROJ3</v>
          </cell>
          <cell r="B310" t="str">
            <v>PROJ3</v>
          </cell>
          <cell r="C310" t="str">
            <v>SVJE3</v>
          </cell>
        </row>
        <row r="311">
          <cell r="A311" t="str">
            <v>PROJAB</v>
          </cell>
          <cell r="B311" t="str">
            <v>MEGL</v>
          </cell>
          <cell r="C311" t="str">
            <v>MAGL</v>
          </cell>
        </row>
        <row r="312">
          <cell r="A312" t="str">
            <v>PROJAD</v>
          </cell>
          <cell r="B312" t="str">
            <v>MEG</v>
          </cell>
          <cell r="C312" t="str">
            <v>PROJAD</v>
          </cell>
        </row>
        <row r="313">
          <cell r="A313" t="str">
            <v>PROJDO</v>
          </cell>
          <cell r="B313" t="str">
            <v>ZARDO</v>
          </cell>
          <cell r="C313" t="str">
            <v>PROJDO</v>
          </cell>
        </row>
        <row r="314">
          <cell r="A314" t="str">
            <v>PROSCS</v>
          </cell>
          <cell r="B314" t="str">
            <v>ZASCIT</v>
          </cell>
          <cell r="C314" t="str">
            <v>ZASTI</v>
          </cell>
        </row>
        <row r="315">
          <cell r="A315" t="str">
            <v>PRRAN</v>
          </cell>
          <cell r="B315" t="str">
            <v>PRRAN</v>
          </cell>
          <cell r="C315" t="str">
            <v>PRESJ</v>
          </cell>
        </row>
        <row r="316">
          <cell r="A316" t="str">
            <v>PRSPTR</v>
          </cell>
          <cell r="B316" t="str">
            <v>PRSPTR</v>
          </cell>
          <cell r="C316" t="str">
            <v>SPSASI</v>
          </cell>
        </row>
        <row r="317">
          <cell r="A317" t="str">
            <v>PRTREN</v>
          </cell>
          <cell r="B317" t="str">
            <v>PRTREN</v>
          </cell>
          <cell r="C317" t="str">
            <v>SIGOZ</v>
          </cell>
        </row>
        <row r="318">
          <cell r="A318" t="str">
            <v>PSP</v>
          </cell>
          <cell r="B318" t="str">
            <v>PLAT</v>
          </cell>
          <cell r="C318" t="str">
            <v>PNEU</v>
          </cell>
        </row>
        <row r="319">
          <cell r="A319" t="str">
            <v>PSPMRE</v>
          </cell>
          <cell r="B319" t="str">
            <v>PSPMRE</v>
          </cell>
          <cell r="C319" t="str">
            <v>OSVOG</v>
          </cell>
        </row>
        <row r="320">
          <cell r="A320" t="str">
            <v>PTANCC</v>
          </cell>
          <cell r="B320" t="str">
            <v>PTANCC</v>
          </cell>
          <cell r="C320" t="str">
            <v>KUKICE</v>
          </cell>
        </row>
        <row r="321">
          <cell r="A321" t="str">
            <v>PTANPC</v>
          </cell>
          <cell r="B321" t="str">
            <v>PTANPC</v>
          </cell>
          <cell r="C321" t="str">
            <v>DKUKIC</v>
          </cell>
        </row>
        <row r="322">
          <cell r="A322" t="str">
            <v>PTANPL</v>
          </cell>
          <cell r="B322" t="str">
            <v>PRITRD</v>
          </cell>
          <cell r="C322" t="str">
            <v>DRZAC</v>
          </cell>
        </row>
        <row r="323">
          <cell r="A323" t="str">
            <v>PTCAV</v>
          </cell>
          <cell r="B323" t="str">
            <v>ZATEG</v>
          </cell>
          <cell r="C323" t="str">
            <v>PTCAV</v>
          </cell>
        </row>
        <row r="324">
          <cell r="A324" t="str">
            <v>RADI</v>
          </cell>
          <cell r="B324" t="str">
            <v>RK</v>
          </cell>
          <cell r="C324" t="str">
            <v>RADI</v>
          </cell>
        </row>
        <row r="325">
          <cell r="A325" t="str">
            <v>RALU14</v>
          </cell>
          <cell r="B325" t="str">
            <v>RALU14</v>
          </cell>
          <cell r="C325" t="str">
            <v>ALU14</v>
          </cell>
        </row>
        <row r="326">
          <cell r="A326" t="str">
            <v>RALU15</v>
          </cell>
          <cell r="B326" t="str">
            <v>RALU15</v>
          </cell>
          <cell r="C326" t="str">
            <v>ALU15</v>
          </cell>
        </row>
        <row r="327">
          <cell r="A327" t="str">
            <v>RALU16</v>
          </cell>
          <cell r="B327" t="str">
            <v>RALU16</v>
          </cell>
          <cell r="C327" t="str">
            <v>ALU16</v>
          </cell>
        </row>
        <row r="328">
          <cell r="A328" t="str">
            <v>RALU17</v>
          </cell>
          <cell r="B328" t="str">
            <v>RALU17</v>
          </cell>
          <cell r="C328" t="str">
            <v>ALU17</v>
          </cell>
        </row>
        <row r="329">
          <cell r="A329" t="str">
            <v>RALU18</v>
          </cell>
          <cell r="B329" t="str">
            <v>RALU18</v>
          </cell>
          <cell r="C329" t="str">
            <v>ALU18</v>
          </cell>
        </row>
        <row r="330">
          <cell r="A330" t="str">
            <v>RANPAV</v>
          </cell>
          <cell r="B330" t="str">
            <v>POLMAL</v>
          </cell>
          <cell r="C330" t="str">
            <v>POLMAL</v>
          </cell>
        </row>
        <row r="331">
          <cell r="A331" t="str">
            <v>RANPRE</v>
          </cell>
          <cell r="B331" t="str">
            <v>POLVEL</v>
          </cell>
          <cell r="C331" t="str">
            <v>POLVEL</v>
          </cell>
        </row>
        <row r="332">
          <cell r="A332" t="str">
            <v>RANSUP</v>
          </cell>
          <cell r="B332" t="str">
            <v>MREPOL</v>
          </cell>
          <cell r="C332" t="str">
            <v>RANSUP</v>
          </cell>
        </row>
        <row r="333">
          <cell r="A333" t="str">
            <v>RC4X15</v>
          </cell>
          <cell r="B333" t="str">
            <v>4X15</v>
          </cell>
          <cell r="C333" t="str">
            <v>RC4X15</v>
          </cell>
        </row>
        <row r="334">
          <cell r="A334" t="str">
            <v>RDAVAR</v>
          </cell>
          <cell r="B334" t="str">
            <v>RDAVAR</v>
          </cell>
          <cell r="C334" t="str">
            <v>PARKSS</v>
          </cell>
        </row>
        <row r="335">
          <cell r="A335" t="str">
            <v>RDPRAR</v>
          </cell>
          <cell r="B335" t="str">
            <v>RDPRAR</v>
          </cell>
          <cell r="C335" t="str">
            <v>PARKIS</v>
          </cell>
        </row>
        <row r="336">
          <cell r="A336" t="str">
            <v>RDPROX</v>
          </cell>
          <cell r="B336" t="str">
            <v>SEPRPA</v>
          </cell>
          <cell r="C336" t="str">
            <v>PARKIR</v>
          </cell>
        </row>
        <row r="337">
          <cell r="A337" t="str">
            <v>REDGI</v>
          </cell>
          <cell r="B337" t="str">
            <v>OGOGL</v>
          </cell>
          <cell r="C337" t="str">
            <v>REDGI</v>
          </cell>
        </row>
        <row r="338">
          <cell r="A338" t="str">
            <v>REGVIT</v>
          </cell>
          <cell r="B338" t="str">
            <v>REGVIT</v>
          </cell>
          <cell r="C338" t="str">
            <v>RIOB</v>
          </cell>
        </row>
        <row r="339">
          <cell r="A339" t="str">
            <v>RES100</v>
          </cell>
          <cell r="B339" t="str">
            <v>100L</v>
          </cell>
          <cell r="C339" t="str">
            <v>100L</v>
          </cell>
        </row>
        <row r="340">
          <cell r="A340" t="str">
            <v>RET05</v>
          </cell>
          <cell r="B340" t="str">
            <v>RET05</v>
          </cell>
          <cell r="C340" t="str">
            <v>SKLRET</v>
          </cell>
        </row>
        <row r="341">
          <cell r="A341" t="str">
            <v>RETC</v>
          </cell>
          <cell r="B341" t="str">
            <v>OBOGL</v>
          </cell>
          <cell r="C341" t="str">
            <v>ORET</v>
          </cell>
        </row>
        <row r="342">
          <cell r="A342" t="str">
            <v>RETRAB</v>
          </cell>
          <cell r="B342" t="str">
            <v>POKOGL</v>
          </cell>
          <cell r="C342" t="str">
            <v>ELRET</v>
          </cell>
        </row>
        <row r="343">
          <cell r="A343" t="str">
            <v>RETRCR</v>
          </cell>
          <cell r="B343" t="str">
            <v>RETRCR</v>
          </cell>
          <cell r="C343" t="str">
            <v>UNRET</v>
          </cell>
        </row>
        <row r="344">
          <cell r="A344" t="str">
            <v>RETREM</v>
          </cell>
          <cell r="B344" t="str">
            <v>RETREM</v>
          </cell>
          <cell r="C344" t="str">
            <v>ELOG</v>
          </cell>
        </row>
        <row r="345">
          <cell r="A345" t="str">
            <v>RETROE</v>
          </cell>
          <cell r="B345" t="str">
            <v>ELOG</v>
          </cell>
          <cell r="C345" t="str">
            <v>ELVOG</v>
          </cell>
        </row>
        <row r="346">
          <cell r="A346" t="str">
            <v>RETROR</v>
          </cell>
          <cell r="B346" t="str">
            <v>OGL</v>
          </cell>
          <cell r="C346" t="str">
            <v>RETROR</v>
          </cell>
        </row>
        <row r="347">
          <cell r="A347" t="str">
            <v>RETVIS</v>
          </cell>
          <cell r="B347" t="str">
            <v>LECA</v>
          </cell>
          <cell r="C347" t="str">
            <v>RETVIS</v>
          </cell>
        </row>
        <row r="348">
          <cell r="A348" t="str">
            <v>RHENF</v>
          </cell>
          <cell r="B348" t="str">
            <v>INTSED</v>
          </cell>
          <cell r="C348" t="str">
            <v>RHENF</v>
          </cell>
        </row>
        <row r="349">
          <cell r="A349" t="str">
            <v>RIDLAR</v>
          </cell>
          <cell r="B349" t="str">
            <v>RIDLAR</v>
          </cell>
          <cell r="C349" t="str">
            <v>STRAZV</v>
          </cell>
        </row>
        <row r="350">
          <cell r="A350" t="str">
            <v>RIDO01</v>
          </cell>
          <cell r="B350" t="str">
            <v>RIDO01</v>
          </cell>
          <cell r="C350" t="str">
            <v>SJEN1</v>
          </cell>
        </row>
        <row r="351">
          <cell r="A351" t="str">
            <v>RIDO03</v>
          </cell>
          <cell r="B351" t="str">
            <v>RIDO03</v>
          </cell>
          <cell r="C351" t="str">
            <v>SJEN3</v>
          </cell>
        </row>
        <row r="352">
          <cell r="A352" t="str">
            <v>RIDOAR</v>
          </cell>
          <cell r="B352" t="str">
            <v>ZASTOR</v>
          </cell>
          <cell r="C352" t="str">
            <v>SJENS</v>
          </cell>
        </row>
        <row r="353">
          <cell r="A353" t="str">
            <v>RIDOLA</v>
          </cell>
          <cell r="B353" t="str">
            <v>SENCNI</v>
          </cell>
          <cell r="C353" t="str">
            <v>BISJEN</v>
          </cell>
        </row>
        <row r="354">
          <cell r="A354" t="str">
            <v>RIDRAB</v>
          </cell>
          <cell r="B354" t="str">
            <v>ALUKES</v>
          </cell>
          <cell r="C354" t="str">
            <v>ALUSAN</v>
          </cell>
        </row>
        <row r="355">
          <cell r="A355" t="str">
            <v>RIPOAR</v>
          </cell>
          <cell r="B355" t="str">
            <v>ZASBOC</v>
          </cell>
          <cell r="C355" t="str">
            <v>SJENSV</v>
          </cell>
        </row>
        <row r="356">
          <cell r="A356" t="str">
            <v>RLGELE</v>
          </cell>
          <cell r="B356" t="str">
            <v>RLGELE</v>
          </cell>
          <cell r="C356" t="str">
            <v>PRELOG</v>
          </cell>
        </row>
        <row r="357">
          <cell r="A357" t="str">
            <v>RMOYEN</v>
          </cell>
          <cell r="B357" t="str">
            <v>OGLPOD</v>
          </cell>
          <cell r="C357" t="str">
            <v>PRORET</v>
          </cell>
        </row>
        <row r="358">
          <cell r="A358" t="str">
            <v>RSDF01</v>
          </cell>
          <cell r="B358" t="str">
            <v>RSDF01</v>
          </cell>
          <cell r="C358" t="str">
            <v>KOTAC</v>
          </cell>
        </row>
        <row r="359">
          <cell r="A359" t="str">
            <v>RSNORM</v>
          </cell>
          <cell r="B359" t="str">
            <v>RSNORM</v>
          </cell>
          <cell r="C359" t="str">
            <v>REZKO</v>
          </cell>
        </row>
        <row r="360">
          <cell r="A360" t="str">
            <v>RV</v>
          </cell>
          <cell r="B360" t="str">
            <v>RH</v>
          </cell>
          <cell r="C360" t="str">
            <v>RB</v>
          </cell>
        </row>
        <row r="361">
          <cell r="A361" t="str">
            <v>SANTIV</v>
          </cell>
          <cell r="B361" t="str">
            <v>BALARM</v>
          </cell>
          <cell r="C361" t="str">
            <v>SANTIV</v>
          </cell>
        </row>
        <row r="362">
          <cell r="A362" t="str">
            <v>SANVLG</v>
          </cell>
          <cell r="B362" t="str">
            <v>BOKBST</v>
          </cell>
          <cell r="C362" t="str">
            <v>SANVLG</v>
          </cell>
        </row>
        <row r="363">
          <cell r="A363" t="str">
            <v>SBARTO</v>
          </cell>
          <cell r="B363" t="str">
            <v>SBARTO</v>
          </cell>
          <cell r="C363" t="str">
            <v>BEKRON</v>
          </cell>
        </row>
        <row r="364">
          <cell r="A364" t="str">
            <v>SCCHA</v>
          </cell>
          <cell r="B364" t="str">
            <v>OGSPS</v>
          </cell>
          <cell r="C364" t="str">
            <v>GRISJ</v>
          </cell>
        </row>
        <row r="365">
          <cell r="A365" t="str">
            <v>SCTMOT</v>
          </cell>
          <cell r="B365" t="str">
            <v>BREOM</v>
          </cell>
          <cell r="C365" t="str">
            <v>SCTMOT</v>
          </cell>
        </row>
        <row r="366">
          <cell r="A366" t="str">
            <v>SDPRPN</v>
          </cell>
          <cell r="B366" t="str">
            <v>BITVP</v>
          </cell>
          <cell r="C366" t="str">
            <v>SDPRPN</v>
          </cell>
        </row>
        <row r="367">
          <cell r="A367" t="str">
            <v>SEMBRY</v>
          </cell>
          <cell r="B367" t="str">
            <v>AVTO</v>
          </cell>
          <cell r="C367" t="str">
            <v>AMJ4</v>
          </cell>
        </row>
        <row r="368">
          <cell r="A368" t="str">
            <v>SFIPOU</v>
          </cell>
          <cell r="B368" t="str">
            <v>NEFIL</v>
          </cell>
          <cell r="C368" t="str">
            <v>BEZFIL</v>
          </cell>
        </row>
        <row r="369">
          <cell r="A369" t="str">
            <v>SGACHA</v>
          </cell>
          <cell r="B369" t="str">
            <v>OGSED</v>
          </cell>
          <cell r="C369" t="str">
            <v>GRISJE</v>
          </cell>
        </row>
        <row r="370">
          <cell r="A370" t="str">
            <v>SGAV02</v>
          </cell>
          <cell r="B370" t="str">
            <v>SGAV02</v>
          </cell>
          <cell r="C370" t="str">
            <v>POVSJE</v>
          </cell>
        </row>
        <row r="371">
          <cell r="A371" t="str">
            <v>SGAV03</v>
          </cell>
          <cell r="B371" t="str">
            <v>SGAV03</v>
          </cell>
          <cell r="C371" t="str">
            <v>SJED3</v>
          </cell>
        </row>
        <row r="372">
          <cell r="A372" t="str">
            <v>SGAV05</v>
          </cell>
          <cell r="B372" t="str">
            <v>SGAV05</v>
          </cell>
          <cell r="C372" t="str">
            <v>SJED5</v>
          </cell>
        </row>
        <row r="373">
          <cell r="A373" t="str">
            <v>SGAV06</v>
          </cell>
          <cell r="B373" t="str">
            <v>SGAV06</v>
          </cell>
          <cell r="C373" t="str">
            <v>SJED6</v>
          </cell>
        </row>
        <row r="374">
          <cell r="A374" t="str">
            <v>SGAV09</v>
          </cell>
          <cell r="B374" t="str">
            <v>SGAV09</v>
          </cell>
          <cell r="C374" t="str">
            <v>SJED9</v>
          </cell>
        </row>
        <row r="375">
          <cell r="A375" t="str">
            <v>SGECFT</v>
          </cell>
          <cell r="B375" t="str">
            <v>ERELPS</v>
          </cell>
          <cell r="C375" t="str">
            <v>SJERGO</v>
          </cell>
        </row>
        <row r="376">
          <cell r="A376" t="str">
            <v>SGELAR</v>
          </cell>
          <cell r="B376" t="str">
            <v>ELZSED</v>
          </cell>
          <cell r="C376" t="str">
            <v>SGELAR</v>
          </cell>
        </row>
        <row r="377">
          <cell r="A377" t="str">
            <v>SGELEC</v>
          </cell>
          <cell r="B377" t="str">
            <v>ELSED</v>
          </cell>
          <cell r="C377" t="str">
            <v>SGELEC</v>
          </cell>
        </row>
        <row r="378">
          <cell r="A378" t="str">
            <v>SGMEMO</v>
          </cell>
          <cell r="B378" t="str">
            <v>ELNAS</v>
          </cell>
          <cell r="C378" t="str">
            <v>SJMEMO</v>
          </cell>
        </row>
        <row r="379">
          <cell r="A379" t="str">
            <v>SGMLAT</v>
          </cell>
          <cell r="B379" t="str">
            <v>OBLAZ</v>
          </cell>
          <cell r="C379" t="str">
            <v>SGMLAT</v>
          </cell>
        </row>
        <row r="380">
          <cell r="A380" t="str">
            <v>SIEG03</v>
          </cell>
          <cell r="B380" t="str">
            <v>VRPSED</v>
          </cell>
          <cell r="C380" t="str">
            <v>SIEG03</v>
          </cell>
        </row>
        <row r="381">
          <cell r="A381" t="str">
            <v>SIEG05</v>
          </cell>
          <cell r="B381" t="str">
            <v>OGPSED</v>
          </cell>
          <cell r="C381" t="str">
            <v>SIEG05</v>
          </cell>
        </row>
        <row r="382">
          <cell r="A382" t="str">
            <v>SIEG06</v>
          </cell>
          <cell r="B382" t="str">
            <v>ENOGPS</v>
          </cell>
          <cell r="C382" t="str">
            <v>SIEG06</v>
          </cell>
        </row>
        <row r="383">
          <cell r="A383" t="str">
            <v>SIR2</v>
          </cell>
          <cell r="B383" t="str">
            <v>INFRA</v>
          </cell>
          <cell r="C383" t="str">
            <v>SIR2</v>
          </cell>
        </row>
        <row r="384">
          <cell r="A384" t="str">
            <v>SJARI</v>
          </cell>
          <cell r="B384" t="str">
            <v>SJARI</v>
          </cell>
          <cell r="C384" t="str">
            <v>SJEDKL</v>
          </cell>
        </row>
        <row r="385">
          <cell r="A385" t="str">
            <v>SKSET</v>
          </cell>
          <cell r="B385" t="str">
            <v>BKAS</v>
          </cell>
          <cell r="C385" t="str">
            <v>NEKAS</v>
          </cell>
        </row>
        <row r="386">
          <cell r="A386" t="str">
            <v>SOP02A</v>
          </cell>
          <cell r="B386" t="str">
            <v>SOP02A</v>
          </cell>
          <cell r="C386" t="str">
            <v>RKART2</v>
          </cell>
        </row>
        <row r="387">
          <cell r="A387" t="str">
            <v>SOP02C</v>
          </cell>
          <cell r="B387" t="str">
            <v>DALNI2</v>
          </cell>
          <cell r="C387" t="str">
            <v>REKART</v>
          </cell>
        </row>
        <row r="388">
          <cell r="A388" t="str">
            <v>SOP03C</v>
          </cell>
          <cell r="B388" t="str">
            <v>SOP03C</v>
          </cell>
          <cell r="C388" t="str">
            <v>KART3</v>
          </cell>
        </row>
        <row r="389">
          <cell r="A389" t="str">
            <v>SRANAV</v>
          </cell>
          <cell r="B389" t="str">
            <v>SRANAV</v>
          </cell>
          <cell r="C389" t="str">
            <v>BEZPOL</v>
          </cell>
        </row>
        <row r="390">
          <cell r="A390" t="str">
            <v>SRTP01</v>
          </cell>
          <cell r="B390" t="str">
            <v>SRTP01</v>
          </cell>
          <cell r="C390" t="str">
            <v>TEP1</v>
          </cell>
        </row>
        <row r="391">
          <cell r="A391" t="str">
            <v>SRTP02</v>
          </cell>
          <cell r="B391" t="str">
            <v>SRTP02</v>
          </cell>
          <cell r="C391" t="str">
            <v>TEP2</v>
          </cell>
        </row>
        <row r="392">
          <cell r="A392" t="str">
            <v>SRTP03</v>
          </cell>
          <cell r="B392" t="str">
            <v>SRTP03</v>
          </cell>
          <cell r="C392" t="str">
            <v>TEP3</v>
          </cell>
        </row>
        <row r="393">
          <cell r="A393" t="str">
            <v>SRTP04</v>
          </cell>
          <cell r="B393" t="str">
            <v>SRTP04</v>
          </cell>
          <cell r="C393" t="str">
            <v>TEP4</v>
          </cell>
        </row>
        <row r="394">
          <cell r="A394" t="str">
            <v>SSAPEL</v>
          </cell>
          <cell r="B394" t="str">
            <v>BREIME</v>
          </cell>
          <cell r="C394" t="str">
            <v>SSAPEL</v>
          </cell>
        </row>
        <row r="395">
          <cell r="A395" t="str">
            <v>SSCVAV</v>
          </cell>
          <cell r="B395" t="str">
            <v>SSCVAV</v>
          </cell>
          <cell r="C395" t="str">
            <v>NEPOJ</v>
          </cell>
        </row>
        <row r="396">
          <cell r="A396" t="str">
            <v>SSELA</v>
          </cell>
          <cell r="B396" t="str">
            <v>NEBRIS</v>
          </cell>
          <cell r="C396" t="str">
            <v>NEBRIS</v>
          </cell>
        </row>
        <row r="397">
          <cell r="A397" t="str">
            <v>SSINFR</v>
          </cell>
          <cell r="B397" t="str">
            <v>BCINF</v>
          </cell>
          <cell r="C397" t="str">
            <v>SSINFR</v>
          </cell>
        </row>
        <row r="398">
          <cell r="A398" t="str">
            <v>SSRSIT</v>
          </cell>
          <cell r="B398" t="str">
            <v>AVT</v>
          </cell>
          <cell r="C398" t="str">
            <v>SSRSIT</v>
          </cell>
        </row>
        <row r="399">
          <cell r="A399" t="str">
            <v>SSRV</v>
          </cell>
          <cell r="B399" t="str">
            <v>BRH</v>
          </cell>
          <cell r="C399" t="str">
            <v>SSRV</v>
          </cell>
        </row>
        <row r="400">
          <cell r="A400" t="str">
            <v>SUPCPE</v>
          </cell>
          <cell r="B400" t="str">
            <v>SUPCPE</v>
          </cell>
          <cell r="C400" t="str">
            <v>SUPZA</v>
          </cell>
        </row>
        <row r="401">
          <cell r="A401" t="str">
            <v>SURVIT</v>
          </cell>
          <cell r="B401" t="str">
            <v>HITR</v>
          </cell>
          <cell r="C401" t="str">
            <v>SURVIT</v>
          </cell>
        </row>
        <row r="402">
          <cell r="A402" t="str">
            <v>SUSPIL</v>
          </cell>
          <cell r="B402" t="str">
            <v>RACOBE</v>
          </cell>
          <cell r="C402" t="str">
            <v>SUSPIL</v>
          </cell>
        </row>
        <row r="403">
          <cell r="A403" t="str">
            <v>SUSPN1</v>
          </cell>
          <cell r="B403" t="str">
            <v>ZRAVZM</v>
          </cell>
          <cell r="C403" t="str">
            <v>OVJES</v>
          </cell>
        </row>
        <row r="404">
          <cell r="A404" t="str">
            <v>SUSPNE</v>
          </cell>
          <cell r="B404" t="str">
            <v>ZVZMET</v>
          </cell>
          <cell r="C404" t="str">
            <v>ZRAMO</v>
          </cell>
        </row>
        <row r="405">
          <cell r="A405" t="str">
            <v>SUSREN</v>
          </cell>
          <cell r="B405" t="str">
            <v>PODOJA</v>
          </cell>
          <cell r="C405" t="str">
            <v>OJPOD</v>
          </cell>
        </row>
        <row r="406">
          <cell r="A406" t="str">
            <v>SYPALL</v>
          </cell>
          <cell r="B406" t="str">
            <v>OPOZN</v>
          </cell>
          <cell r="C406" t="str">
            <v>SYPALL</v>
          </cell>
        </row>
        <row r="407">
          <cell r="A407" t="str">
            <v>SYPANG</v>
          </cell>
          <cell r="B407" t="str">
            <v>OPOZA</v>
          </cell>
          <cell r="C407" t="str">
            <v>SYPANG</v>
          </cell>
        </row>
        <row r="408">
          <cell r="A408" t="str">
            <v>SYPFRA</v>
          </cell>
          <cell r="B408" t="str">
            <v>OPOZF</v>
          </cell>
          <cell r="C408" t="str">
            <v>UPOZF</v>
          </cell>
        </row>
        <row r="409">
          <cell r="A409" t="str">
            <v>SYPITA</v>
          </cell>
          <cell r="B409" t="str">
            <v>OPOZI</v>
          </cell>
          <cell r="C409" t="str">
            <v>UPOZT</v>
          </cell>
        </row>
        <row r="410">
          <cell r="A410" t="str">
            <v>TACHCA</v>
          </cell>
          <cell r="B410" t="str">
            <v>GUMDNO</v>
          </cell>
          <cell r="C410" t="str">
            <v>TACHCA</v>
          </cell>
        </row>
        <row r="411">
          <cell r="A411" t="str">
            <v>TELPOR</v>
          </cell>
          <cell r="B411" t="str">
            <v>GSM</v>
          </cell>
          <cell r="C411" t="str">
            <v>PREGSM</v>
          </cell>
        </row>
        <row r="412">
          <cell r="A412" t="str">
            <v>THEPLG</v>
          </cell>
          <cell r="B412" t="str">
            <v>THEPLG</v>
          </cell>
          <cell r="C412" t="str">
            <v>THEL</v>
          </cell>
        </row>
        <row r="413">
          <cell r="A413" t="str">
            <v>TIR</v>
          </cell>
          <cell r="B413" t="str">
            <v>DCZ</v>
          </cell>
          <cell r="C413" t="str">
            <v>TIR</v>
          </cell>
        </row>
        <row r="414">
          <cell r="A414" t="str">
            <v>TO</v>
          </cell>
          <cell r="B414" t="str">
            <v>SO</v>
          </cell>
          <cell r="C414" t="str">
            <v>KROV</v>
          </cell>
        </row>
        <row r="415">
          <cell r="A415" t="str">
            <v>TOAP</v>
          </cell>
          <cell r="B415" t="str">
            <v>SOSEN</v>
          </cell>
          <cell r="C415" t="str">
            <v>TOAP</v>
          </cell>
        </row>
        <row r="416">
          <cell r="A416" t="str">
            <v>TOCAR</v>
          </cell>
          <cell r="B416" t="str">
            <v>2SO</v>
          </cell>
          <cell r="C416" t="str">
            <v>PODRU</v>
          </cell>
        </row>
        <row r="417">
          <cell r="A417" t="str">
            <v>TODEGO</v>
          </cell>
          <cell r="B417" t="str">
            <v>DVIRSO</v>
          </cell>
          <cell r="C417" t="str">
            <v>KROVRU</v>
          </cell>
        </row>
        <row r="418">
          <cell r="A418" t="str">
            <v>TOEC</v>
          </cell>
          <cell r="B418" t="str">
            <v>DRSNO</v>
          </cell>
          <cell r="C418" t="str">
            <v>TOEC</v>
          </cell>
        </row>
        <row r="419">
          <cell r="A419" t="str">
            <v>TOELEC</v>
          </cell>
          <cell r="B419" t="str">
            <v>ELSO</v>
          </cell>
          <cell r="C419" t="str">
            <v>ELKRO</v>
          </cell>
        </row>
        <row r="420">
          <cell r="A420" t="str">
            <v>TOELEF</v>
          </cell>
          <cell r="B420" t="str">
            <v>TOELEF</v>
          </cell>
          <cell r="C420" t="str">
            <v>EKROV</v>
          </cell>
        </row>
        <row r="421">
          <cell r="A421" t="str">
            <v>TOMANU</v>
          </cell>
          <cell r="B421" t="str">
            <v>ROCSO</v>
          </cell>
          <cell r="C421" t="str">
            <v>RUKRO</v>
          </cell>
        </row>
        <row r="422">
          <cell r="A422" t="str">
            <v>TOPAEL</v>
          </cell>
          <cell r="B422" t="str">
            <v>TOPAEL</v>
          </cell>
          <cell r="C422" t="str">
            <v>EPAKRO</v>
          </cell>
        </row>
        <row r="423">
          <cell r="A423" t="str">
            <v>TOPAN</v>
          </cell>
          <cell r="B423" t="str">
            <v>SOPAN</v>
          </cell>
          <cell r="C423" t="str">
            <v>PANOR</v>
          </cell>
        </row>
        <row r="424">
          <cell r="A424" t="str">
            <v>TOUCHM</v>
          </cell>
          <cell r="B424" t="str">
            <v>POVPOD</v>
          </cell>
          <cell r="C424" t="str">
            <v>POVPOD</v>
          </cell>
        </row>
        <row r="425">
          <cell r="A425" t="str">
            <v>TVER</v>
          </cell>
          <cell r="B425" t="str">
            <v>TVER</v>
          </cell>
          <cell r="C425" t="str">
            <v>ZKROV</v>
          </cell>
        </row>
        <row r="426">
          <cell r="A426" t="str">
            <v>TVFIX</v>
          </cell>
          <cell r="B426" t="str">
            <v>TVFIX</v>
          </cell>
          <cell r="C426" t="str">
            <v>FKROV</v>
          </cell>
        </row>
        <row r="427">
          <cell r="A427" t="str">
            <v>VATHER</v>
          </cell>
          <cell r="B427" t="str">
            <v>VSATER</v>
          </cell>
          <cell r="C427" t="str">
            <v>ATER1</v>
          </cell>
        </row>
        <row r="428">
          <cell r="A428" t="str">
            <v>VATLAR</v>
          </cell>
          <cell r="B428" t="str">
            <v>ATERSZ</v>
          </cell>
          <cell r="C428" t="str">
            <v>ASTAK</v>
          </cell>
        </row>
        <row r="429">
          <cell r="A429" t="str">
            <v>VERLOG</v>
          </cell>
          <cell r="B429" t="str">
            <v>BVZIG</v>
          </cell>
          <cell r="C429" t="str">
            <v>VERLOG</v>
          </cell>
        </row>
        <row r="430">
          <cell r="A430" t="str">
            <v>VF</v>
          </cell>
          <cell r="B430" t="str">
            <v>ATER</v>
          </cell>
          <cell r="C430" t="str">
            <v>ATER</v>
          </cell>
        </row>
        <row r="431">
          <cell r="A431" t="str">
            <v>VLASER</v>
          </cell>
          <cell r="B431" t="str">
            <v>SIVA2</v>
          </cell>
          <cell r="C431" t="str">
            <v>VLASER</v>
          </cell>
        </row>
        <row r="432">
          <cell r="A432" t="str">
            <v>VLCL</v>
          </cell>
          <cell r="B432" t="str">
            <v>DSO</v>
          </cell>
          <cell r="C432" t="str">
            <v>VLCL</v>
          </cell>
        </row>
        <row r="433">
          <cell r="A433" t="str">
            <v>VLGCL</v>
          </cell>
          <cell r="B433" t="str">
            <v>VLGCL</v>
          </cell>
          <cell r="C433" t="str">
            <v>PROZOR</v>
          </cell>
        </row>
        <row r="434">
          <cell r="A434" t="str">
            <v>VLGFX</v>
          </cell>
          <cell r="B434" t="str">
            <v>VLGFX</v>
          </cell>
          <cell r="C434" t="str">
            <v>BOST</v>
          </cell>
        </row>
        <row r="435">
          <cell r="A435" t="str">
            <v>VLPT</v>
          </cell>
          <cell r="B435" t="str">
            <v>MOZ</v>
          </cell>
          <cell r="C435" t="str">
            <v>VLPT</v>
          </cell>
        </row>
        <row r="436">
          <cell r="A436" t="str">
            <v>VOL02</v>
          </cell>
          <cell r="B436" t="str">
            <v>VOL02</v>
          </cell>
          <cell r="C436" t="str">
            <v>SUPRA</v>
          </cell>
        </row>
        <row r="437">
          <cell r="A437" t="str">
            <v>VOLDIF</v>
          </cell>
          <cell r="B437" t="str">
            <v>VOLAN</v>
          </cell>
          <cell r="C437" t="str">
            <v>VOLDIF</v>
          </cell>
        </row>
        <row r="438">
          <cell r="A438" t="str">
            <v>VOLRH</v>
          </cell>
          <cell r="B438" t="str">
            <v>VOLVIS</v>
          </cell>
          <cell r="C438" t="str">
            <v>VOLVIS</v>
          </cell>
        </row>
        <row r="439">
          <cell r="A439" t="str">
            <v>VOLRP</v>
          </cell>
          <cell r="B439" t="str">
            <v>NASVO</v>
          </cell>
          <cell r="C439" t="str">
            <v>VOLRP</v>
          </cell>
        </row>
        <row r="440">
          <cell r="A440" t="str">
            <v>VSTLAR</v>
          </cell>
          <cell r="B440" t="str">
            <v>VSTLAR</v>
          </cell>
          <cell r="C440" t="str">
            <v>ZATAST</v>
          </cell>
        </row>
        <row r="441">
          <cell r="A441" t="str">
            <v>VSTRUP</v>
          </cell>
          <cell r="B441" t="str">
            <v xml:space="preserve">5BARV </v>
          </cell>
          <cell r="C441" t="str">
            <v>VSTRUP</v>
          </cell>
        </row>
        <row r="442">
          <cell r="A442" t="str">
            <v>VT</v>
          </cell>
          <cell r="B442" t="str">
            <v>ST</v>
          </cell>
          <cell r="C442" t="str">
            <v>VT</v>
          </cell>
        </row>
        <row r="443">
          <cell r="A443" t="str">
            <v>VTLAFE</v>
          </cell>
          <cell r="B443" t="str">
            <v>VTLAFE</v>
          </cell>
          <cell r="C443" t="str">
            <v>BOSTAK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_link_HR"/>
      <sheetName val="V_HR"/>
      <sheetName val="O_link_HR"/>
      <sheetName val="O_HR"/>
      <sheetName val="boje &amp; unutrašnjost CRO"/>
      <sheetName val="oprema HR"/>
      <sheetName val="teh.karakt. eu6"/>
      <sheetName val="V_link_FS"/>
      <sheetName val="V_FS"/>
      <sheetName val="O_link_FS"/>
      <sheetName val="O_FS"/>
      <sheetName val="boje &amp; unutrašnjost SRB"/>
      <sheetName val="oprema_SRB"/>
      <sheetName val="V_link_AD"/>
      <sheetName val="V_BO"/>
      <sheetName val="V_CG"/>
      <sheetName val="V_MA"/>
      <sheetName val="O_link_AD"/>
      <sheetName val="O_BO"/>
      <sheetName val="O_CG"/>
      <sheetName val="O_MA"/>
      <sheetName val="boje &amp; unutrašnjost ADX"/>
      <sheetName val="oprema ADX"/>
      <sheetName val="HR_DO_LIST"/>
    </sheetNames>
    <sheetDataSet>
      <sheetData sheetId="0">
        <row r="1">
          <cell r="I1" t="str">
            <v>V_LIB</v>
          </cell>
          <cell r="K1" t="str">
            <v>V_COD</v>
          </cell>
          <cell r="L1" t="str">
            <v>V_KW</v>
          </cell>
          <cell r="M1" t="str">
            <v>V_CO</v>
          </cell>
          <cell r="N1" t="str">
            <v>V_PO</v>
          </cell>
          <cell r="O1" t="str">
            <v>V_CRO</v>
          </cell>
          <cell r="V1" t="str">
            <v>V_TRO_HR</v>
          </cell>
        </row>
        <row r="2">
          <cell r="I2" t="str">
            <v>RENAULT MEGANE BERLINE, GRANDTOUR i COUPE</v>
          </cell>
          <cell r="O2" t="str">
            <v>LINK</v>
          </cell>
        </row>
        <row r="3">
          <cell r="I3" t="str">
            <v xml:space="preserve">CJENIK VOZILA  </v>
          </cell>
          <cell r="O3" t="str">
            <v xml:space="preserve">CJENIK VOZILA  </v>
          </cell>
        </row>
        <row r="4">
          <cell r="I4" t="str">
            <v>Datum: 01.05.2016</v>
          </cell>
          <cell r="O4" t="str">
            <v>Datum: 01.05.2016</v>
          </cell>
        </row>
        <row r="5">
          <cell r="I5" t="str">
            <v>Model: M3B - Megane Berline</v>
          </cell>
          <cell r="V5" t="str">
            <v>ZNESEK</v>
          </cell>
        </row>
        <row r="6">
          <cell r="I6" t="str">
            <v>Verzije s benzinskim motorom</v>
          </cell>
          <cell r="O6">
            <v>11</v>
          </cell>
          <cell r="V6" t="str">
            <v>TROS</v>
          </cell>
        </row>
        <row r="7">
          <cell r="I7" t="str">
            <v>Expression TCe 115 Energy</v>
          </cell>
          <cell r="K7" t="str">
            <v>EP4 JB K1</v>
          </cell>
          <cell r="L7" t="str">
            <v>85 (115)</v>
          </cell>
          <cell r="M7">
            <v>119</v>
          </cell>
          <cell r="N7">
            <v>5.3</v>
          </cell>
          <cell r="O7">
            <v>111333.33333333336</v>
          </cell>
          <cell r="V7">
            <v>5566.6666666666679</v>
          </cell>
        </row>
        <row r="8">
          <cell r="I8" t="str">
            <v>Limited Edition TCe 115 Energy</v>
          </cell>
          <cell r="K8" t="str">
            <v>LT4 JB K1</v>
          </cell>
          <cell r="L8" t="str">
            <v>85 (115)</v>
          </cell>
          <cell r="M8">
            <v>119</v>
          </cell>
          <cell r="N8">
            <v>5.3</v>
          </cell>
          <cell r="O8">
            <v>119904.76190476191</v>
          </cell>
          <cell r="V8">
            <v>5995.2380952380954</v>
          </cell>
        </row>
        <row r="9">
          <cell r="I9" t="str">
            <v>GT Line TCe 115 Energy</v>
          </cell>
          <cell r="K9" t="str">
            <v>DL4 JB K1</v>
          </cell>
          <cell r="L9" t="str">
            <v>85 (115)</v>
          </cell>
          <cell r="M9">
            <v>119</v>
          </cell>
          <cell r="N9">
            <v>5.3</v>
          </cell>
          <cell r="O9">
            <v>131333.33333333334</v>
          </cell>
          <cell r="V9">
            <v>6566.6666666666679</v>
          </cell>
        </row>
        <row r="10">
          <cell r="I10" t="str">
            <v>GT Line TCe 130 EDC</v>
          </cell>
          <cell r="K10" t="str">
            <v>DL4 J8AK1</v>
          </cell>
          <cell r="L10" t="str">
            <v>97 (132)</v>
          </cell>
          <cell r="M10">
            <v>129</v>
          </cell>
          <cell r="N10">
            <v>5.8</v>
          </cell>
          <cell r="O10">
            <v>142500</v>
          </cell>
          <cell r="V10">
            <v>11400</v>
          </cell>
        </row>
        <row r="11">
          <cell r="I11" t="str">
            <v>Verzije s dizelskim motorom</v>
          </cell>
          <cell r="O11" t="e">
            <v>#N/A</v>
          </cell>
        </row>
        <row r="12">
          <cell r="I12" t="str">
            <v>Expression dCi 95</v>
          </cell>
          <cell r="K12" t="str">
            <v>EP4 JC K1</v>
          </cell>
          <cell r="L12" t="str">
            <v>70 (95)</v>
          </cell>
          <cell r="M12">
            <v>93</v>
          </cell>
          <cell r="N12">
            <v>3.6</v>
          </cell>
          <cell r="O12">
            <v>123203.88349514564</v>
          </cell>
          <cell r="V12">
            <v>3696.1165048543689</v>
          </cell>
        </row>
        <row r="13">
          <cell r="I13" t="str">
            <v>Expression dCi 110 Energy</v>
          </cell>
          <cell r="K13" t="str">
            <v>EP4 J9 K1</v>
          </cell>
          <cell r="L13" t="str">
            <v>81 (110)</v>
          </cell>
          <cell r="M13">
            <v>93</v>
          </cell>
          <cell r="N13">
            <v>3.6</v>
          </cell>
          <cell r="O13">
            <v>130970.87378640777</v>
          </cell>
          <cell r="V13">
            <v>3929.1262135922334</v>
          </cell>
        </row>
        <row r="14">
          <cell r="I14" t="str">
            <v>Limited Edition dCi 95</v>
          </cell>
          <cell r="K14" t="str">
            <v>LT4 JC K1</v>
          </cell>
          <cell r="L14" t="str">
            <v>70 (95)</v>
          </cell>
          <cell r="M14">
            <v>93</v>
          </cell>
          <cell r="N14">
            <v>3.6</v>
          </cell>
          <cell r="O14">
            <v>129029.12621359224</v>
          </cell>
          <cell r="V14">
            <v>3870.8737864077675</v>
          </cell>
        </row>
        <row r="15">
          <cell r="I15" t="str">
            <v>Limited Edition dCi 110 Energy</v>
          </cell>
          <cell r="K15" t="str">
            <v>LT4 J9 K1</v>
          </cell>
          <cell r="L15" t="str">
            <v>81 (110)</v>
          </cell>
          <cell r="M15">
            <v>93</v>
          </cell>
          <cell r="N15">
            <v>3.6</v>
          </cell>
          <cell r="O15">
            <v>121262.1359223301</v>
          </cell>
          <cell r="V15">
            <v>3637.8640776699031</v>
          </cell>
        </row>
        <row r="16">
          <cell r="I16" t="str">
            <v>GT Line dCi 110 Energy</v>
          </cell>
          <cell r="K16" t="str">
            <v>DL4 J9 K1</v>
          </cell>
          <cell r="L16" t="str">
            <v>81 (110)</v>
          </cell>
          <cell r="M16">
            <v>93</v>
          </cell>
          <cell r="N16">
            <v>3.6</v>
          </cell>
          <cell r="O16">
            <v>148446.60194174756</v>
          </cell>
          <cell r="V16">
            <v>4453.3980582524264</v>
          </cell>
        </row>
        <row r="17">
          <cell r="I17" t="str">
            <v>GT Line dCi 110 EDC</v>
          </cell>
          <cell r="K17" t="str">
            <v>DL4 J9AK1</v>
          </cell>
          <cell r="L17" t="str">
            <v>81 (110)</v>
          </cell>
          <cell r="M17">
            <v>104</v>
          </cell>
          <cell r="N17">
            <v>4</v>
          </cell>
          <cell r="O17">
            <v>153679.24528301886</v>
          </cell>
          <cell r="V17">
            <v>9220.7547169811314</v>
          </cell>
        </row>
        <row r="18">
          <cell r="I18" t="str">
            <v>GT Line dCi 130 Energy</v>
          </cell>
          <cell r="K18" t="str">
            <v>DL4 A3 K1</v>
          </cell>
          <cell r="L18" t="str">
            <v>96 (130)</v>
          </cell>
          <cell r="M18">
            <v>104</v>
          </cell>
          <cell r="N18">
            <v>4</v>
          </cell>
          <cell r="O18">
            <v>155566.03773584907</v>
          </cell>
          <cell r="V18">
            <v>9333.962264150945</v>
          </cell>
        </row>
        <row r="20">
          <cell r="I20" t="str">
            <v>Model: M3K - Megane Grandtour</v>
          </cell>
          <cell r="V20" t="str">
            <v>ZNESEK</v>
          </cell>
        </row>
        <row r="21">
          <cell r="I21" t="str">
            <v>Verzije s benzinskim motorom</v>
          </cell>
          <cell r="O21">
            <v>11</v>
          </cell>
          <cell r="V21" t="str">
            <v>TROS</v>
          </cell>
        </row>
        <row r="22">
          <cell r="I22" t="str">
            <v>Expression TCe 115 Energy</v>
          </cell>
          <cell r="K22" t="str">
            <v>EP4 JB K1</v>
          </cell>
          <cell r="L22" t="str">
            <v>85 (115)</v>
          </cell>
          <cell r="M22">
            <v>119</v>
          </cell>
          <cell r="N22">
            <v>5.3</v>
          </cell>
          <cell r="O22">
            <v>119904.76190476191</v>
          </cell>
          <cell r="V22">
            <v>5995.2380952380954</v>
          </cell>
        </row>
        <row r="23">
          <cell r="I23" t="str">
            <v>Limited Edition TCe 115 Energy</v>
          </cell>
          <cell r="K23" t="str">
            <v>LT4 JB K1</v>
          </cell>
          <cell r="L23" t="str">
            <v>85 (115)</v>
          </cell>
          <cell r="M23">
            <v>119</v>
          </cell>
          <cell r="N23">
            <v>5.3</v>
          </cell>
          <cell r="O23">
            <v>125619.0476190476</v>
          </cell>
          <cell r="V23">
            <v>6280.9523809523798</v>
          </cell>
        </row>
        <row r="24">
          <cell r="I24" t="str">
            <v>GT Line TCe 115 Energy</v>
          </cell>
          <cell r="K24" t="str">
            <v>DL4 JB K1</v>
          </cell>
          <cell r="L24" t="str">
            <v>85 (115)</v>
          </cell>
          <cell r="M24">
            <v>119</v>
          </cell>
          <cell r="N24">
            <v>5.3</v>
          </cell>
          <cell r="O24">
            <v>137047.61904761905</v>
          </cell>
          <cell r="V24">
            <v>6852.3809523809523</v>
          </cell>
        </row>
        <row r="25">
          <cell r="I25" t="str">
            <v>GT Line TCe 130 EDC</v>
          </cell>
          <cell r="K25" t="str">
            <v>DL4 J8AK1</v>
          </cell>
          <cell r="L25" t="str">
            <v>97 (132)</v>
          </cell>
          <cell r="M25">
            <v>129</v>
          </cell>
          <cell r="N25">
            <v>5.8</v>
          </cell>
          <cell r="O25">
            <v>148055.55555555553</v>
          </cell>
          <cell r="V25">
            <v>11844.444444444443</v>
          </cell>
        </row>
        <row r="26">
          <cell r="I26" t="str">
            <v>Verzije s dizelskim motorom</v>
          </cell>
          <cell r="O26" t="e">
            <v>#N/A</v>
          </cell>
        </row>
        <row r="27">
          <cell r="I27" t="str">
            <v>Expression dCi 95</v>
          </cell>
          <cell r="K27" t="str">
            <v>EP4 JC K1</v>
          </cell>
          <cell r="L27" t="str">
            <v>70 (95)</v>
          </cell>
          <cell r="M27">
            <v>93</v>
          </cell>
          <cell r="N27">
            <v>3.6</v>
          </cell>
          <cell r="O27">
            <v>129029.12621359223</v>
          </cell>
          <cell r="V27">
            <v>3870.8737864077666</v>
          </cell>
        </row>
        <row r="28">
          <cell r="I28" t="str">
            <v>Expression dCi 110 Energy</v>
          </cell>
          <cell r="K28" t="str">
            <v>EP4 J9 K1</v>
          </cell>
          <cell r="L28" t="str">
            <v>81 (110)</v>
          </cell>
          <cell r="M28">
            <v>93</v>
          </cell>
          <cell r="N28">
            <v>3.6</v>
          </cell>
          <cell r="O28">
            <v>136796.11650485438</v>
          </cell>
          <cell r="V28">
            <v>4103.8834951456311</v>
          </cell>
        </row>
        <row r="29">
          <cell r="I29" t="str">
            <v>Limited Edition dCi 95</v>
          </cell>
          <cell r="K29" t="str">
            <v>LT4 JC K1</v>
          </cell>
          <cell r="L29" t="str">
            <v>70 (95)</v>
          </cell>
          <cell r="M29">
            <v>93</v>
          </cell>
          <cell r="N29">
            <v>3.6</v>
          </cell>
          <cell r="O29">
            <v>134854.36893203884</v>
          </cell>
          <cell r="V29">
            <v>4045.6310679611652</v>
          </cell>
        </row>
        <row r="30">
          <cell r="I30" t="str">
            <v>Limited Edition dCi 110 Energy</v>
          </cell>
          <cell r="K30" t="str">
            <v>LT4 J9 K1</v>
          </cell>
          <cell r="L30" t="str">
            <v>81 (110)</v>
          </cell>
          <cell r="M30">
            <v>93</v>
          </cell>
          <cell r="N30">
            <v>3.6</v>
          </cell>
          <cell r="O30">
            <v>126116.50485436893</v>
          </cell>
          <cell r="V30">
            <v>3783.4951456310682</v>
          </cell>
        </row>
        <row r="31">
          <cell r="I31" t="str">
            <v>GT Line dCi 110 Energy</v>
          </cell>
          <cell r="K31" t="str">
            <v>DL4 J9 K1</v>
          </cell>
          <cell r="L31" t="str">
            <v>81 (110)</v>
          </cell>
          <cell r="M31">
            <v>93</v>
          </cell>
          <cell r="N31">
            <v>3.6</v>
          </cell>
          <cell r="O31">
            <v>151333.33333333334</v>
          </cell>
          <cell r="V31">
            <v>7566.6666666666679</v>
          </cell>
        </row>
        <row r="32">
          <cell r="I32" t="str">
            <v>GT Line dCi 110 EDC</v>
          </cell>
          <cell r="K32" t="str">
            <v>DL4 J9AK1</v>
          </cell>
          <cell r="L32" t="str">
            <v>81 (110)</v>
          </cell>
          <cell r="M32">
            <v>104</v>
          </cell>
          <cell r="N32">
            <v>4</v>
          </cell>
          <cell r="O32">
            <v>159339.62264150943</v>
          </cell>
          <cell r="V32">
            <v>9560.3773584905666</v>
          </cell>
        </row>
        <row r="33">
          <cell r="I33" t="str">
            <v>GT Line dCi 130 Energy</v>
          </cell>
          <cell r="K33" t="str">
            <v>DL4 A3 K1</v>
          </cell>
          <cell r="L33" t="str">
            <v>96 (130)</v>
          </cell>
          <cell r="M33">
            <v>104</v>
          </cell>
          <cell r="N33">
            <v>4</v>
          </cell>
          <cell r="O33">
            <v>161226.41509433964</v>
          </cell>
          <cell r="V33">
            <v>9673.5849056603784</v>
          </cell>
        </row>
        <row r="35">
          <cell r="I35" t="str">
            <v>Model: M3D - Megane Coupe</v>
          </cell>
          <cell r="V35" t="str">
            <v>ZNESEK</v>
          </cell>
        </row>
        <row r="36">
          <cell r="I36" t="str">
            <v>Verzije s benzinskim motorom</v>
          </cell>
          <cell r="O36">
            <v>11</v>
          </cell>
          <cell r="V36" t="str">
            <v>TROS</v>
          </cell>
        </row>
        <row r="37">
          <cell r="I37" t="str">
            <v>Expression TCe 115 Energy</v>
          </cell>
          <cell r="K37" t="str">
            <v>EX4 JB K1</v>
          </cell>
          <cell r="L37" t="str">
            <v>85 (115)</v>
          </cell>
          <cell r="M37">
            <v>119</v>
          </cell>
          <cell r="N37">
            <v>5.3</v>
          </cell>
          <cell r="O37">
            <v>118000</v>
          </cell>
          <cell r="V37">
            <v>5900</v>
          </cell>
        </row>
        <row r="38">
          <cell r="I38" t="str">
            <v>Limited Edition TCe 115 Energy</v>
          </cell>
          <cell r="K38" t="str">
            <v>LT4 JB K1</v>
          </cell>
          <cell r="L38" t="str">
            <v>85 (115)</v>
          </cell>
          <cell r="M38">
            <v>119</v>
          </cell>
          <cell r="N38">
            <v>5.3</v>
          </cell>
          <cell r="O38">
            <v>123714.28571428571</v>
          </cell>
          <cell r="V38">
            <v>6185.7142857142853</v>
          </cell>
        </row>
        <row r="39">
          <cell r="I39" t="str">
            <v>GT Line TCe 115 Energy</v>
          </cell>
          <cell r="K39" t="str">
            <v>DL4 JB K1</v>
          </cell>
          <cell r="L39" t="str">
            <v>85 (115)</v>
          </cell>
          <cell r="M39">
            <v>119</v>
          </cell>
          <cell r="N39">
            <v>5.3</v>
          </cell>
          <cell r="O39">
            <v>133238.09523809524</v>
          </cell>
          <cell r="V39">
            <v>6661.9047619047624</v>
          </cell>
        </row>
        <row r="40">
          <cell r="I40" t="str">
            <v>GT Line TCe 130 EDC</v>
          </cell>
          <cell r="K40" t="str">
            <v>DL4 J8AK1</v>
          </cell>
          <cell r="L40" t="str">
            <v>97 (132)</v>
          </cell>
          <cell r="M40">
            <v>129</v>
          </cell>
          <cell r="N40">
            <v>5.8</v>
          </cell>
          <cell r="O40">
            <v>146203.70370370371</v>
          </cell>
          <cell r="V40">
            <v>11696.296296296297</v>
          </cell>
        </row>
        <row r="41">
          <cell r="I41" t="str">
            <v>Verzije s dizelskim motorom</v>
          </cell>
          <cell r="O41" t="e">
            <v>#N/A</v>
          </cell>
        </row>
        <row r="42">
          <cell r="I42" t="str">
            <v>Expression dCi 95</v>
          </cell>
          <cell r="K42" t="str">
            <v>EX4 JC K1</v>
          </cell>
          <cell r="L42" t="str">
            <v>70 (95)</v>
          </cell>
          <cell r="M42">
            <v>93</v>
          </cell>
          <cell r="N42">
            <v>3.6</v>
          </cell>
          <cell r="O42">
            <v>127087.3786407767</v>
          </cell>
          <cell r="V42">
            <v>3812.6213592233007</v>
          </cell>
        </row>
        <row r="43">
          <cell r="I43" t="str">
            <v>Expression dCi 110 Energy</v>
          </cell>
          <cell r="K43" t="str">
            <v>EX4 J9 K1</v>
          </cell>
          <cell r="L43" t="str">
            <v>81 (110)</v>
          </cell>
          <cell r="M43">
            <v>93</v>
          </cell>
          <cell r="N43">
            <v>3.6</v>
          </cell>
          <cell r="O43">
            <v>134854.36893203884</v>
          </cell>
          <cell r="V43">
            <v>4045.6310679611652</v>
          </cell>
        </row>
        <row r="44">
          <cell r="I44" t="str">
            <v>Limited Edition dCi 95</v>
          </cell>
          <cell r="K44" t="str">
            <v>LT4 JC K1</v>
          </cell>
          <cell r="L44" t="str">
            <v>70 (95)</v>
          </cell>
          <cell r="M44">
            <v>93</v>
          </cell>
          <cell r="N44">
            <v>3.6</v>
          </cell>
          <cell r="O44">
            <v>132912.6213592233</v>
          </cell>
          <cell r="V44">
            <v>3987.3786407766993</v>
          </cell>
        </row>
        <row r="45">
          <cell r="I45" t="str">
            <v>Limited Edition dCi 110 Energy</v>
          </cell>
          <cell r="K45" t="str">
            <v>LT4 J9 K1</v>
          </cell>
          <cell r="L45" t="str">
            <v>81 (110)</v>
          </cell>
          <cell r="M45">
            <v>93</v>
          </cell>
          <cell r="N45">
            <v>3.6</v>
          </cell>
          <cell r="O45">
            <v>140679.61165048543</v>
          </cell>
          <cell r="V45">
            <v>4220.3883495145628</v>
          </cell>
        </row>
        <row r="46">
          <cell r="I46" t="str">
            <v>GT Line dCi 110 Energy</v>
          </cell>
          <cell r="K46" t="str">
            <v>DL4 J9 K1</v>
          </cell>
          <cell r="L46" t="str">
            <v>81 (110)</v>
          </cell>
          <cell r="M46">
            <v>93</v>
          </cell>
          <cell r="N46">
            <v>3.6</v>
          </cell>
          <cell r="O46">
            <v>151333.33333333334</v>
          </cell>
          <cell r="V46">
            <v>7566.6666666666679</v>
          </cell>
        </row>
        <row r="47">
          <cell r="I47" t="str">
            <v>GT Line dCi 110 EDC</v>
          </cell>
          <cell r="K47" t="str">
            <v>DL4 J9AK1</v>
          </cell>
          <cell r="L47" t="str">
            <v>81 (110)</v>
          </cell>
          <cell r="M47">
            <v>104</v>
          </cell>
          <cell r="N47">
            <v>4</v>
          </cell>
          <cell r="O47">
            <v>157452.83018867925</v>
          </cell>
          <cell r="V47">
            <v>9447.1698113207549</v>
          </cell>
        </row>
        <row r="48">
          <cell r="I48" t="str">
            <v>GT Line dCi 130 Energy</v>
          </cell>
          <cell r="K48" t="str">
            <v>DL4 A3 K1</v>
          </cell>
          <cell r="L48" t="str">
            <v>96 (130)</v>
          </cell>
          <cell r="M48">
            <v>104</v>
          </cell>
          <cell r="N48">
            <v>4</v>
          </cell>
          <cell r="O48">
            <v>159339.62264150943</v>
          </cell>
          <cell r="V48">
            <v>9560.3773584905666</v>
          </cell>
        </row>
        <row r="49">
          <cell r="O49" t="e">
            <v>#N/A</v>
          </cell>
        </row>
        <row r="50">
          <cell r="I50" t="str">
            <v>Produženo jamstvo</v>
          </cell>
        </row>
        <row r="51">
          <cell r="I51" t="str">
            <v>5 godina ili 100.000 km</v>
          </cell>
          <cell r="K51">
            <v>4240</v>
          </cell>
          <cell r="O51">
            <v>5300</v>
          </cell>
        </row>
        <row r="53">
          <cell r="I53" t="e">
            <v>#REF!</v>
          </cell>
          <cell r="V53" t="str">
            <v>Bencin</v>
          </cell>
        </row>
        <row r="54">
          <cell r="V54">
            <v>0</v>
          </cell>
        </row>
        <row r="55">
          <cell r="V55">
            <v>91</v>
          </cell>
        </row>
        <row r="56">
          <cell r="V56">
            <v>101</v>
          </cell>
        </row>
        <row r="57">
          <cell r="V57">
            <v>111</v>
          </cell>
        </row>
        <row r="58">
          <cell r="V58">
            <v>121</v>
          </cell>
        </row>
        <row r="59">
          <cell r="V59">
            <v>131</v>
          </cell>
        </row>
        <row r="60">
          <cell r="V60">
            <v>141</v>
          </cell>
        </row>
        <row r="61">
          <cell r="V61">
            <v>161</v>
          </cell>
        </row>
        <row r="62">
          <cell r="V62">
            <v>181</v>
          </cell>
        </row>
        <row r="63">
          <cell r="V63">
            <v>201</v>
          </cell>
        </row>
        <row r="64">
          <cell r="V64">
            <v>226</v>
          </cell>
        </row>
        <row r="65">
          <cell r="V65">
            <v>251</v>
          </cell>
        </row>
        <row r="66">
          <cell r="V66">
            <v>301</v>
          </cell>
        </row>
      </sheetData>
      <sheetData sheetId="1"/>
      <sheetData sheetId="2">
        <row r="1">
          <cell r="E1" t="str">
            <v>O_LIB</v>
          </cell>
          <cell r="F1" t="str">
            <v>O_C1</v>
          </cell>
          <cell r="G1" t="str">
            <v>O_C2</v>
          </cell>
          <cell r="H1" t="str">
            <v>O_C3</v>
          </cell>
          <cell r="I1" t="str">
            <v>O_C4</v>
          </cell>
          <cell r="J1" t="str">
            <v>O_C5</v>
          </cell>
          <cell r="K1" t="str">
            <v>O_C6</v>
          </cell>
          <cell r="L1" t="str">
            <v>O_C7</v>
          </cell>
          <cell r="M1" t="str">
            <v>O_COD</v>
          </cell>
          <cell r="U1" t="str">
            <v>O_CRO</v>
          </cell>
        </row>
        <row r="2">
          <cell r="E2" t="str">
            <v>RENAULT MEGANE BERLINE, GRANDTOUR i COUPE</v>
          </cell>
        </row>
        <row r="3">
          <cell r="E3" t="str">
            <v xml:space="preserve">CJENIK OPCIJA  </v>
          </cell>
          <cell r="U3" t="str">
            <v xml:space="preserve">CJENIK OPCIJA  </v>
          </cell>
        </row>
        <row r="4">
          <cell r="E4" t="str">
            <v>Datum: 01.05.2016</v>
          </cell>
          <cell r="U4" t="str">
            <v>Datum: 01.05.2016</v>
          </cell>
        </row>
        <row r="6">
          <cell r="E6" t="str">
            <v>SIGURNOST</v>
          </cell>
        </row>
        <row r="7">
          <cell r="F7" t="str">
            <v>FPASS</v>
          </cell>
          <cell r="L7" t="str">
            <v>M3B</v>
          </cell>
          <cell r="M7" t="str">
            <v>RUCKOC</v>
          </cell>
          <cell r="U7">
            <v>2000</v>
          </cell>
        </row>
        <row r="8">
          <cell r="F8" t="str">
            <v>PK843D</v>
          </cell>
          <cell r="L8" t="str">
            <v>M3B</v>
          </cell>
          <cell r="M8" t="str">
            <v>PK843D</v>
          </cell>
          <cell r="U8">
            <v>2900</v>
          </cell>
        </row>
        <row r="9">
          <cell r="F9" t="str">
            <v>PK85CI</v>
          </cell>
          <cell r="L9" t="str">
            <v>M3K</v>
          </cell>
          <cell r="M9" t="str">
            <v>PK85CI</v>
          </cell>
          <cell r="U9">
            <v>1500</v>
          </cell>
        </row>
        <row r="10">
          <cell r="F10" t="str">
            <v>RDPRAR</v>
          </cell>
          <cell r="L10" t="str">
            <v>M3B</v>
          </cell>
          <cell r="M10" t="str">
            <v>PARKIS</v>
          </cell>
          <cell r="U10">
            <v>2000</v>
          </cell>
        </row>
        <row r="11">
          <cell r="F11" t="str">
            <v>FIRBAG</v>
          </cell>
          <cell r="L11" t="str">
            <v>M3K</v>
          </cell>
          <cell r="M11" t="str">
            <v xml:space="preserve">MREZA  </v>
          </cell>
          <cell r="U11">
            <v>1500</v>
          </cell>
        </row>
        <row r="12">
          <cell r="F12" t="str">
            <v>TOPAN</v>
          </cell>
          <cell r="L12" t="str">
            <v>M3B</v>
          </cell>
          <cell r="M12" t="str">
            <v xml:space="preserve">PANOR  </v>
          </cell>
          <cell r="U12">
            <v>6800</v>
          </cell>
        </row>
        <row r="13">
          <cell r="F13" t="str">
            <v>TVFIX</v>
          </cell>
          <cell r="L13" t="str">
            <v>M3D</v>
          </cell>
          <cell r="M13" t="str">
            <v xml:space="preserve">FKROV  </v>
          </cell>
          <cell r="U13">
            <v>5200</v>
          </cell>
        </row>
        <row r="14">
          <cell r="F14" t="str">
            <v>PK8459</v>
          </cell>
          <cell r="L14" t="str">
            <v>M3B</v>
          </cell>
          <cell r="M14" t="str">
            <v>PK8459</v>
          </cell>
          <cell r="U14">
            <v>4490</v>
          </cell>
        </row>
        <row r="15">
          <cell r="F15" t="str">
            <v>SGACHA</v>
          </cell>
          <cell r="L15" t="str">
            <v>M3B</v>
          </cell>
          <cell r="M15" t="str">
            <v>GRISJE</v>
          </cell>
          <cell r="U15">
            <v>1900</v>
          </cell>
        </row>
        <row r="16">
          <cell r="F16" t="str">
            <v>PK85CG</v>
          </cell>
          <cell r="G16" t="str">
            <v>CUIR23</v>
          </cell>
          <cell r="L16" t="str">
            <v>M3B</v>
          </cell>
          <cell r="M16" t="str">
            <v>PK85CG CUIR23</v>
          </cell>
          <cell r="U16">
            <v>9000</v>
          </cell>
        </row>
        <row r="17">
          <cell r="E17" t="str">
            <v>KOMUNIKACIJA</v>
          </cell>
        </row>
        <row r="18">
          <cell r="F18" t="str">
            <v>PKMSUP</v>
          </cell>
          <cell r="L18" t="str">
            <v>M3B</v>
          </cell>
          <cell r="M18" t="str">
            <v>PKMSUP</v>
          </cell>
          <cell r="U18">
            <v>5000</v>
          </cell>
        </row>
        <row r="19">
          <cell r="F19" t="str">
            <v>RAD49A</v>
          </cell>
          <cell r="G19" t="str">
            <v>MAPSUP</v>
          </cell>
          <cell r="H19" t="str">
            <v>NAV3G5</v>
          </cell>
          <cell r="I19" t="str">
            <v>TCU0G2</v>
          </cell>
          <cell r="L19" t="str">
            <v>M3B</v>
          </cell>
          <cell r="M19" t="str">
            <v>RAD49A MAPSUP NAV3G5 TCU0G2</v>
          </cell>
          <cell r="U19">
            <v>5500</v>
          </cell>
        </row>
        <row r="20">
          <cell r="F20" t="str">
            <v>RAD38A</v>
          </cell>
          <cell r="G20" t="str">
            <v>MAPSUP</v>
          </cell>
          <cell r="H20" t="str">
            <v>NAV3G5</v>
          </cell>
          <cell r="I20" t="str">
            <v>TCU0G2</v>
          </cell>
          <cell r="J20" t="str">
            <v>PRBOS1</v>
          </cell>
          <cell r="L20" t="str">
            <v>M3K</v>
          </cell>
          <cell r="M20" t="str">
            <v>RAD38A MAPSUP NAV3G5 TCU0G2 PRBOS1</v>
          </cell>
          <cell r="U20">
            <v>10000</v>
          </cell>
        </row>
        <row r="21">
          <cell r="E21" t="str">
            <v>DODATCI</v>
          </cell>
        </row>
        <row r="22">
          <cell r="F22" t="str">
            <v>RSNORM</v>
          </cell>
          <cell r="L22" t="str">
            <v>M3B</v>
          </cell>
          <cell r="M22" t="str">
            <v xml:space="preserve">REZKO </v>
          </cell>
          <cell r="U22">
            <v>590</v>
          </cell>
        </row>
        <row r="23">
          <cell r="E23" t="str">
            <v>VANJSKI IZGLED</v>
          </cell>
        </row>
        <row r="24">
          <cell r="F24" t="str">
            <v>QPA$MV</v>
          </cell>
          <cell r="L24" t="str">
            <v>M3B</v>
          </cell>
          <cell r="M24" t="str">
            <v>QPA$MV</v>
          </cell>
          <cell r="U24">
            <v>3790</v>
          </cell>
        </row>
        <row r="25">
          <cell r="F25" t="str">
            <v>QPA$MVS</v>
          </cell>
          <cell r="L25" t="str">
            <v>M3B</v>
          </cell>
          <cell r="M25" t="str">
            <v>QPA$MVS</v>
          </cell>
          <cell r="U25">
            <v>4720</v>
          </cell>
        </row>
        <row r="26">
          <cell r="F26" t="str">
            <v>PAVC03</v>
          </cell>
          <cell r="L26" t="str">
            <v>M3D</v>
          </cell>
          <cell r="M26" t="str">
            <v>PAVC03</v>
          </cell>
          <cell r="U26">
            <v>2000</v>
          </cell>
        </row>
        <row r="27">
          <cell r="F27" t="str">
            <v>RALU16</v>
          </cell>
          <cell r="G27" t="str">
            <v>RDIF28</v>
          </cell>
          <cell r="L27" t="str">
            <v>M3B</v>
          </cell>
          <cell r="M27" t="str">
            <v>ALU16 RDIF28</v>
          </cell>
          <cell r="U27">
            <v>2500</v>
          </cell>
        </row>
        <row r="28">
          <cell r="F28" t="str">
            <v>RALU17</v>
          </cell>
          <cell r="G28" t="str">
            <v>RNORM</v>
          </cell>
          <cell r="L28" t="str">
            <v>M3D</v>
          </cell>
          <cell r="M28" t="str">
            <v>ALU17 RNORM</v>
          </cell>
          <cell r="U28">
            <v>2500</v>
          </cell>
        </row>
        <row r="30">
          <cell r="F30" t="str">
            <v>CUIR13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1">
          <cell r="I1" t="str">
            <v>V_LIB_FS</v>
          </cell>
          <cell r="J1" t="str">
            <v>V_EU_FS</v>
          </cell>
          <cell r="K1" t="str">
            <v>V_COD_FS_BI</v>
          </cell>
          <cell r="L1" t="str">
            <v>V_COD_FS_BK</v>
          </cell>
          <cell r="M1" t="str">
            <v>V_COD_FS_CP</v>
          </cell>
          <cell r="N1" t="str">
            <v>V_KW</v>
          </cell>
          <cell r="O1" t="str">
            <v>V_CO</v>
          </cell>
          <cell r="P1" t="str">
            <v>V_PO</v>
          </cell>
          <cell r="Q1" t="str">
            <v>V_FSO</v>
          </cell>
          <cell r="R1" t="str">
            <v>V_FS</v>
          </cell>
          <cell r="S1" t="str">
            <v>V_TRA</v>
          </cell>
        </row>
        <row r="2">
          <cell r="I2" t="str">
            <v>RENAULT MEGANE BERLINE, GRANDTOUR i COUPE</v>
          </cell>
          <cell r="N2" t="str">
            <v>N° 05</v>
          </cell>
          <cell r="Q2" t="str">
            <v>LINK</v>
          </cell>
          <cell r="R2" t="str">
            <v>LINK</v>
          </cell>
        </row>
        <row r="3">
          <cell r="I3" t="str">
            <v xml:space="preserve">CENOVNIK VOZILA  </v>
          </cell>
          <cell r="Q3" t="str">
            <v xml:space="preserve">CENOVNIK VOZILA  </v>
          </cell>
        </row>
        <row r="4">
          <cell r="I4" t="str">
            <v>Datum: 01.11.2015</v>
          </cell>
          <cell r="Q4" t="str">
            <v>Datum: 01.11.2015</v>
          </cell>
        </row>
        <row r="5">
          <cell r="I5" t="str">
            <v>Model: M3B, M3K, M3D</v>
          </cell>
          <cell r="K5" t="str">
            <v>M3B</v>
          </cell>
          <cell r="L5" t="str">
            <v>M3K</v>
          </cell>
          <cell r="M5" t="str">
            <v>M3D</v>
          </cell>
          <cell r="Q5" t="str">
            <v>LINKAJ NA BI</v>
          </cell>
        </row>
        <row r="6">
          <cell r="I6" t="str">
            <v>Verzije sa benzinskim motorom</v>
          </cell>
          <cell r="Q6">
            <v>24</v>
          </cell>
          <cell r="R6">
            <v>13</v>
          </cell>
          <cell r="S6">
            <v>14</v>
          </cell>
        </row>
        <row r="7">
          <cell r="I7" t="str">
            <v>Expression TCe 115 Energy</v>
          </cell>
          <cell r="J7" t="str">
            <v>EU6</v>
          </cell>
          <cell r="K7" t="str">
            <v>EP4 JB K1</v>
          </cell>
          <cell r="L7" t="str">
            <v>EP4 JB K1</v>
          </cell>
          <cell r="M7" t="str">
            <v>EX4 JB K1</v>
          </cell>
          <cell r="N7" t="str">
            <v>85 (115)</v>
          </cell>
          <cell r="O7">
            <v>119</v>
          </cell>
          <cell r="P7">
            <v>5.3</v>
          </cell>
          <cell r="Q7">
            <v>12347.67</v>
          </cell>
          <cell r="R7">
            <v>14990</v>
          </cell>
          <cell r="S7">
            <v>100</v>
          </cell>
        </row>
        <row r="8">
          <cell r="I8" t="str">
            <v>Limited Edition TCe 115 Energy</v>
          </cell>
          <cell r="J8" t="str">
            <v>EU6</v>
          </cell>
          <cell r="K8" t="str">
            <v>LT4 JB K1</v>
          </cell>
          <cell r="L8" t="str">
            <v>LT4 JB K1</v>
          </cell>
          <cell r="M8" t="str">
            <v>LT4 JB K1</v>
          </cell>
          <cell r="N8" t="str">
            <v>85 (115)</v>
          </cell>
          <cell r="O8">
            <v>119</v>
          </cell>
          <cell r="P8">
            <v>5.3</v>
          </cell>
          <cell r="Q8">
            <v>13014.33</v>
          </cell>
          <cell r="R8">
            <v>15790</v>
          </cell>
          <cell r="S8">
            <v>100</v>
          </cell>
        </row>
        <row r="9">
          <cell r="I9" t="str">
            <v>GT Line TCe 115 Energy</v>
          </cell>
          <cell r="J9" t="str">
            <v>EU6</v>
          </cell>
          <cell r="K9" t="str">
            <v>DL4 JB K1</v>
          </cell>
          <cell r="L9" t="str">
            <v>DL4 JB K1</v>
          </cell>
          <cell r="M9" t="str">
            <v>DL4 JB K1</v>
          </cell>
          <cell r="N9" t="str">
            <v>85 (115)</v>
          </cell>
          <cell r="O9">
            <v>119</v>
          </cell>
          <cell r="P9">
            <v>5.3</v>
          </cell>
          <cell r="Q9">
            <v>14014.33</v>
          </cell>
          <cell r="R9">
            <v>16990</v>
          </cell>
          <cell r="S9">
            <v>100</v>
          </cell>
        </row>
        <row r="10">
          <cell r="I10" t="str">
            <v>GT Line TCe 130 EDC</v>
          </cell>
          <cell r="J10" t="str">
            <v>EU6</v>
          </cell>
          <cell r="K10" t="str">
            <v>DL4 J8AK1</v>
          </cell>
          <cell r="L10" t="str">
            <v>DL4 J8AK1</v>
          </cell>
          <cell r="M10" t="str">
            <v>DL4 J8AK1</v>
          </cell>
          <cell r="N10" t="str">
            <v>97 (132)</v>
          </cell>
          <cell r="O10">
            <v>129</v>
          </cell>
          <cell r="P10">
            <v>5.8</v>
          </cell>
          <cell r="Q10">
            <v>15181</v>
          </cell>
          <cell r="R10">
            <v>18390</v>
          </cell>
          <cell r="S10">
            <v>100</v>
          </cell>
        </row>
        <row r="11">
          <cell r="I11" t="str">
            <v>Verzije sa dizel motorom</v>
          </cell>
          <cell r="Q11" t="e">
            <v>#N/A</v>
          </cell>
          <cell r="R11" t="e">
            <v>#N/A</v>
          </cell>
          <cell r="S11" t="e">
            <v>#N/A</v>
          </cell>
        </row>
        <row r="12">
          <cell r="I12" t="str">
            <v>Expression dCi 95</v>
          </cell>
          <cell r="J12" t="str">
            <v>EU6</v>
          </cell>
          <cell r="K12" t="str">
            <v>EP4 JC K1</v>
          </cell>
          <cell r="L12" t="str">
            <v>EP4 JC K1</v>
          </cell>
          <cell r="M12" t="str">
            <v>EX4 JC K1</v>
          </cell>
          <cell r="N12" t="str">
            <v>70 (95)</v>
          </cell>
          <cell r="O12">
            <v>93</v>
          </cell>
          <cell r="P12">
            <v>3.6</v>
          </cell>
          <cell r="Q12">
            <v>13597.67</v>
          </cell>
          <cell r="R12">
            <v>16490</v>
          </cell>
          <cell r="S12">
            <v>100</v>
          </cell>
        </row>
        <row r="13">
          <cell r="I13" t="str">
            <v>Expression dCi 110 Energy</v>
          </cell>
          <cell r="J13" t="str">
            <v>EU6</v>
          </cell>
          <cell r="K13" t="str">
            <v>EP4 J9 K1</v>
          </cell>
          <cell r="L13" t="str">
            <v>EP4 J9 K1</v>
          </cell>
          <cell r="M13" t="str">
            <v>EX4 J9 K1</v>
          </cell>
          <cell r="N13" t="str">
            <v>81 (110)</v>
          </cell>
          <cell r="O13">
            <v>93</v>
          </cell>
          <cell r="P13">
            <v>3.6</v>
          </cell>
          <cell r="Q13">
            <v>14431</v>
          </cell>
          <cell r="R13">
            <v>17490</v>
          </cell>
          <cell r="S13">
            <v>100</v>
          </cell>
        </row>
        <row r="14">
          <cell r="I14" t="str">
            <v>Limited Edition dCi 95</v>
          </cell>
          <cell r="J14" t="str">
            <v>EU6</v>
          </cell>
          <cell r="K14" t="str">
            <v>LT4 JC K1</v>
          </cell>
          <cell r="L14" t="str">
            <v>LT4 JC K1</v>
          </cell>
          <cell r="M14" t="str">
            <v>LT4 JC K1</v>
          </cell>
          <cell r="N14" t="str">
            <v>70 (95)</v>
          </cell>
          <cell r="O14">
            <v>93</v>
          </cell>
          <cell r="P14">
            <v>3.6</v>
          </cell>
          <cell r="Q14">
            <v>14264.33</v>
          </cell>
          <cell r="R14">
            <v>17290</v>
          </cell>
          <cell r="S14">
            <v>100</v>
          </cell>
        </row>
        <row r="15">
          <cell r="I15" t="str">
            <v>Limited Edition dCi 110 Energy</v>
          </cell>
          <cell r="J15" t="str">
            <v>EU6</v>
          </cell>
          <cell r="K15" t="str">
            <v>LT4 J9 K1</v>
          </cell>
          <cell r="L15" t="str">
            <v>LT4 J9 K1</v>
          </cell>
          <cell r="M15" t="str">
            <v>LT4 J9 K1</v>
          </cell>
          <cell r="N15" t="str">
            <v>81 (110)</v>
          </cell>
          <cell r="O15">
            <v>93</v>
          </cell>
          <cell r="P15">
            <v>3.6</v>
          </cell>
          <cell r="Q15">
            <v>15097.67</v>
          </cell>
          <cell r="R15">
            <v>18290</v>
          </cell>
          <cell r="S15">
            <v>100</v>
          </cell>
        </row>
        <row r="16">
          <cell r="I16" t="str">
            <v>GT Line dCi 110 Energy</v>
          </cell>
          <cell r="J16" t="str">
            <v>EU6</v>
          </cell>
          <cell r="K16" t="str">
            <v>DL4 J9 K1</v>
          </cell>
          <cell r="L16" t="str">
            <v>DL4 J9 K1</v>
          </cell>
          <cell r="M16" t="str">
            <v>DL4 J9 K1</v>
          </cell>
          <cell r="N16" t="str">
            <v>81 (110)</v>
          </cell>
          <cell r="O16">
            <v>93</v>
          </cell>
          <cell r="P16">
            <v>3.6</v>
          </cell>
          <cell r="Q16">
            <v>16097.67</v>
          </cell>
          <cell r="R16">
            <v>19490</v>
          </cell>
          <cell r="S16">
            <v>100</v>
          </cell>
        </row>
        <row r="17">
          <cell r="I17" t="str">
            <v>GT Line dCi 110 EDC</v>
          </cell>
          <cell r="J17" t="str">
            <v>EU6</v>
          </cell>
          <cell r="K17" t="str">
            <v>DL4 J9AK1</v>
          </cell>
          <cell r="L17" t="str">
            <v>DL4 J9AK1</v>
          </cell>
          <cell r="M17" t="str">
            <v>DL4 J9AK1</v>
          </cell>
          <cell r="N17" t="str">
            <v>81 (110)</v>
          </cell>
          <cell r="O17">
            <v>104</v>
          </cell>
          <cell r="P17">
            <v>4</v>
          </cell>
          <cell r="Q17">
            <v>17097.669999999998</v>
          </cell>
          <cell r="R17">
            <v>20690</v>
          </cell>
          <cell r="S17">
            <v>100</v>
          </cell>
        </row>
        <row r="18">
          <cell r="I18" t="str">
            <v>GT Line dCi 130 Energy</v>
          </cell>
          <cell r="J18" t="str">
            <v>EU6</v>
          </cell>
          <cell r="K18" t="str">
            <v>DL4 A3 K1</v>
          </cell>
          <cell r="L18" t="str">
            <v>DL4 A3 K1</v>
          </cell>
          <cell r="M18" t="str">
            <v>DL4 A3 K1</v>
          </cell>
          <cell r="N18" t="str">
            <v>96 (130)</v>
          </cell>
          <cell r="O18">
            <v>104</v>
          </cell>
          <cell r="P18">
            <v>4</v>
          </cell>
          <cell r="Q18">
            <v>17181</v>
          </cell>
          <cell r="R18">
            <v>20790</v>
          </cell>
          <cell r="S18">
            <v>100</v>
          </cell>
        </row>
        <row r="20">
          <cell r="I20" t="str">
            <v>Doplata za Grandtour (dodatno na Berline)</v>
          </cell>
          <cell r="N20" t="str">
            <v>RAČUNA DOPLATU</v>
          </cell>
          <cell r="Q20">
            <v>821.32999999999993</v>
          </cell>
          <cell r="R20">
            <v>1000</v>
          </cell>
        </row>
        <row r="21">
          <cell r="I21" t="str">
            <v>Doplata za Coupe (dodatno na Berline)*</v>
          </cell>
          <cell r="N21" t="str">
            <v>RAČUNA DOPLATU</v>
          </cell>
          <cell r="Q21">
            <v>404.65999999999985</v>
          </cell>
          <cell r="R21">
            <v>500</v>
          </cell>
        </row>
        <row r="31">
          <cell r="I31" t="str">
            <v>Expression TCe 115 Energy</v>
          </cell>
          <cell r="J31" t="str">
            <v>EU6</v>
          </cell>
          <cell r="K31" t="str">
            <v>EP4 JB K1</v>
          </cell>
          <cell r="L31" t="b">
            <v>1</v>
          </cell>
          <cell r="M31" t="str">
            <v>Expression TCe 115 Energy</v>
          </cell>
          <cell r="N31" t="str">
            <v>EU6</v>
          </cell>
          <cell r="O31" t="str">
            <v>EP4 JB K1</v>
          </cell>
          <cell r="P31" t="b">
            <v>1</v>
          </cell>
          <cell r="Q31" t="str">
            <v>Expression TCe 115 Energy</v>
          </cell>
          <cell r="R31" t="str">
            <v>EU6</v>
          </cell>
          <cell r="S31" t="str">
            <v>EX4 JB K1</v>
          </cell>
        </row>
        <row r="32">
          <cell r="I32" t="str">
            <v>Limited Edition TCe 115 Energy</v>
          </cell>
          <cell r="J32" t="str">
            <v>EU6</v>
          </cell>
          <cell r="K32" t="str">
            <v>LT4 JB K1</v>
          </cell>
          <cell r="L32" t="b">
            <v>1</v>
          </cell>
          <cell r="M32" t="str">
            <v>Limited Edition TCe 115 Energy</v>
          </cell>
          <cell r="N32" t="str">
            <v>EU6</v>
          </cell>
          <cell r="O32" t="str">
            <v>LT4 JB K1</v>
          </cell>
          <cell r="P32" t="b">
            <v>1</v>
          </cell>
          <cell r="Q32" t="str">
            <v>Limited Edition TCe 115 Energy</v>
          </cell>
          <cell r="R32" t="str">
            <v>EU6</v>
          </cell>
          <cell r="S32" t="str">
            <v>LT4 JB K1</v>
          </cell>
        </row>
        <row r="33">
          <cell r="I33" t="str">
            <v>GT Line TCe 115 Energy</v>
          </cell>
          <cell r="J33" t="str">
            <v>EU6</v>
          </cell>
          <cell r="K33" t="str">
            <v>DL4 JB K1</v>
          </cell>
          <cell r="L33" t="b">
            <v>1</v>
          </cell>
          <cell r="M33" t="str">
            <v>GT Line TCe 115 Energy</v>
          </cell>
          <cell r="N33" t="str">
            <v>EU6</v>
          </cell>
          <cell r="O33" t="str">
            <v>DL4 JB K1</v>
          </cell>
          <cell r="P33" t="b">
            <v>1</v>
          </cell>
          <cell r="Q33" t="str">
            <v>GT Line TCe 115 Energy</v>
          </cell>
          <cell r="R33" t="str">
            <v>EU6</v>
          </cell>
          <cell r="S33" t="str">
            <v>DL4 JB K1</v>
          </cell>
        </row>
        <row r="34">
          <cell r="I34" t="str">
            <v>GT Line TCe 130 EDC</v>
          </cell>
          <cell r="J34" t="str">
            <v>EU6</v>
          </cell>
          <cell r="K34" t="str">
            <v>DL4 J8AK1</v>
          </cell>
          <cell r="L34" t="b">
            <v>1</v>
          </cell>
          <cell r="M34" t="str">
            <v>GT Line TCe 130 EDC</v>
          </cell>
          <cell r="N34" t="str">
            <v>EU6</v>
          </cell>
          <cell r="O34" t="str">
            <v>DL4 J8AK1</v>
          </cell>
          <cell r="P34" t="b">
            <v>1</v>
          </cell>
          <cell r="Q34" t="str">
            <v>GT Line TCe 130 EDC</v>
          </cell>
          <cell r="R34" t="str">
            <v>EU6</v>
          </cell>
          <cell r="S34" t="str">
            <v>DL4 J8AK1</v>
          </cell>
        </row>
        <row r="35">
          <cell r="L35" t="b">
            <v>1</v>
          </cell>
          <cell r="P35" t="b">
            <v>1</v>
          </cell>
        </row>
        <row r="36">
          <cell r="I36" t="str">
            <v>Expression dCi 95</v>
          </cell>
          <cell r="J36" t="str">
            <v>EU6</v>
          </cell>
          <cell r="K36" t="str">
            <v>EP4 JC K1</v>
          </cell>
          <cell r="L36" t="b">
            <v>1</v>
          </cell>
          <cell r="M36" t="str">
            <v>Expression dCi 95</v>
          </cell>
          <cell r="N36" t="str">
            <v>EU6</v>
          </cell>
          <cell r="O36" t="str">
            <v>EP4 JC K1</v>
          </cell>
          <cell r="P36" t="b">
            <v>1</v>
          </cell>
          <cell r="Q36" t="str">
            <v>Expression dCi 95</v>
          </cell>
          <cell r="R36" t="str">
            <v>EU6</v>
          </cell>
          <cell r="S36" t="str">
            <v>EX4 JC K1</v>
          </cell>
        </row>
        <row r="37">
          <cell r="I37" t="str">
            <v>Expression dCi 110 Energy</v>
          </cell>
          <cell r="J37" t="str">
            <v>EU6</v>
          </cell>
          <cell r="K37" t="str">
            <v>EP4 J9 K1</v>
          </cell>
          <cell r="L37" t="b">
            <v>1</v>
          </cell>
          <cell r="M37" t="str">
            <v>Expression dCi 110 Energy</v>
          </cell>
          <cell r="N37" t="str">
            <v>EU6</v>
          </cell>
          <cell r="O37" t="str">
            <v>EP4 J9 K1</v>
          </cell>
          <cell r="P37" t="b">
            <v>1</v>
          </cell>
          <cell r="Q37" t="str">
            <v>Expression dCi 110 Energy</v>
          </cell>
          <cell r="R37" t="str">
            <v>EU6</v>
          </cell>
          <cell r="S37" t="str">
            <v>EX4 J9 K1</v>
          </cell>
        </row>
        <row r="38">
          <cell r="I38" t="str">
            <v>Limited Edition dCi 95</v>
          </cell>
          <cell r="J38" t="str">
            <v>EU6</v>
          </cell>
          <cell r="K38" t="str">
            <v>LT4 JC K1</v>
          </cell>
          <cell r="L38" t="b">
            <v>1</v>
          </cell>
          <cell r="M38" t="str">
            <v>Limited Edition dCi 95</v>
          </cell>
          <cell r="N38" t="str">
            <v>EU6</v>
          </cell>
          <cell r="O38" t="str">
            <v>LT4 JC K1</v>
          </cell>
          <cell r="P38" t="b">
            <v>1</v>
          </cell>
          <cell r="Q38" t="str">
            <v>Limited Edition dCi 95</v>
          </cell>
          <cell r="R38" t="str">
            <v>EU6</v>
          </cell>
          <cell r="S38" t="str">
            <v>LT4 JC K1</v>
          </cell>
        </row>
        <row r="39">
          <cell r="I39" t="str">
            <v>Limited Edition dCi 110 Energy</v>
          </cell>
          <cell r="J39" t="str">
            <v>EU6</v>
          </cell>
          <cell r="K39" t="str">
            <v>LT4 J9 K1</v>
          </cell>
          <cell r="L39" t="b">
            <v>1</v>
          </cell>
          <cell r="M39" t="str">
            <v>Limited Edition dCi 110 Energy</v>
          </cell>
          <cell r="N39" t="str">
            <v>EU6</v>
          </cell>
          <cell r="O39" t="str">
            <v>LT4 J9 K1</v>
          </cell>
          <cell r="P39" t="b">
            <v>1</v>
          </cell>
          <cell r="Q39" t="str">
            <v>Limited Edition dCi 110 Energy</v>
          </cell>
          <cell r="R39" t="str">
            <v>EU6</v>
          </cell>
          <cell r="S39" t="str">
            <v>LT4 J9 K1</v>
          </cell>
        </row>
        <row r="40">
          <cell r="I40" t="str">
            <v>GT Line dCi 110 Energy</v>
          </cell>
          <cell r="J40" t="str">
            <v>EU6</v>
          </cell>
          <cell r="K40" t="str">
            <v>DL4 J9 K1</v>
          </cell>
          <cell r="L40" t="b">
            <v>1</v>
          </cell>
          <cell r="M40" t="str">
            <v>GT Line dCi 110 Energy</v>
          </cell>
          <cell r="N40" t="str">
            <v>EU6</v>
          </cell>
          <cell r="O40" t="str">
            <v>DL4 J9 K1</v>
          </cell>
          <cell r="P40" t="b">
            <v>1</v>
          </cell>
          <cell r="Q40" t="str">
            <v>GT Line dCi 110 Energy</v>
          </cell>
          <cell r="R40" t="str">
            <v>EU6</v>
          </cell>
          <cell r="S40" t="str">
            <v>DL4 J9 K1</v>
          </cell>
        </row>
        <row r="41">
          <cell r="I41" t="str">
            <v>GT Line dCi 110 EDC</v>
          </cell>
          <cell r="J41" t="str">
            <v>EU6</v>
          </cell>
          <cell r="K41" t="str">
            <v>DL4 J9AK1</v>
          </cell>
          <cell r="L41" t="b">
            <v>1</v>
          </cell>
          <cell r="M41" t="str">
            <v>GT Line dCi 110 EDC</v>
          </cell>
          <cell r="N41" t="str">
            <v>EU6</v>
          </cell>
          <cell r="O41" t="str">
            <v>DL4 J9AK1</v>
          </cell>
          <cell r="P41" t="b">
            <v>1</v>
          </cell>
          <cell r="Q41" t="str">
            <v>GT Line dCi 110 EDC</v>
          </cell>
          <cell r="R41" t="str">
            <v>EU6</v>
          </cell>
          <cell r="S41" t="str">
            <v>DL4 J9AK1</v>
          </cell>
        </row>
        <row r="42">
          <cell r="I42" t="str">
            <v>GT Line dCi 130 Energy</v>
          </cell>
          <cell r="J42" t="str">
            <v>EU6</v>
          </cell>
          <cell r="K42" t="str">
            <v>DL4 A3 K1</v>
          </cell>
          <cell r="L42" t="b">
            <v>1</v>
          </cell>
          <cell r="M42" t="str">
            <v>GT Line dCi 130 Energy</v>
          </cell>
          <cell r="N42" t="str">
            <v>EU6</v>
          </cell>
          <cell r="O42" t="str">
            <v>DL4 A3 K1</v>
          </cell>
          <cell r="P42" t="b">
            <v>1</v>
          </cell>
          <cell r="Q42" t="str">
            <v>GT Line dCi 130 Energy</v>
          </cell>
          <cell r="R42" t="str">
            <v>EU6</v>
          </cell>
          <cell r="S42" t="str">
            <v>DL4 A3 K1</v>
          </cell>
        </row>
      </sheetData>
      <sheetData sheetId="8" refreshError="1"/>
      <sheetData sheetId="9">
        <row r="1">
          <cell r="B1" t="str">
            <v>O_LIB</v>
          </cell>
          <cell r="C1" t="str">
            <v>O_C1</v>
          </cell>
          <cell r="D1" t="str">
            <v>O_C2</v>
          </cell>
          <cell r="E1" t="str">
            <v>O_C3</v>
          </cell>
          <cell r="F1" t="str">
            <v>O_C4</v>
          </cell>
          <cell r="G1" t="str">
            <v>O_C5</v>
          </cell>
          <cell r="H1" t="str">
            <v>O_C6</v>
          </cell>
          <cell r="I1" t="str">
            <v>O_C7</v>
          </cell>
          <cell r="J1" t="str">
            <v>O_COD</v>
          </cell>
          <cell r="Y1" t="str">
            <v>O_FSO</v>
          </cell>
          <cell r="Z1" t="str">
            <v>O_FS</v>
          </cell>
        </row>
        <row r="2">
          <cell r="B2" t="str">
            <v>RENAULT MEGANE BERLINE, GRANDTOUR i COUPE</v>
          </cell>
        </row>
        <row r="3">
          <cell r="B3" t="str">
            <v xml:space="preserve">CENOVNIK OPCIJA  </v>
          </cell>
          <cell r="Y3" t="str">
            <v xml:space="preserve">CENOVNIK OPCIJA  </v>
          </cell>
        </row>
        <row r="4">
          <cell r="B4" t="str">
            <v>Datum: 01.11.2015</v>
          </cell>
          <cell r="Y4" t="str">
            <v>Datum: 01.11.2015</v>
          </cell>
        </row>
        <row r="6">
          <cell r="B6" t="str">
            <v>SIGURNOST</v>
          </cell>
        </row>
        <row r="7">
          <cell r="C7" t="str">
            <v>FPASS</v>
          </cell>
          <cell r="I7" t="str">
            <v>M3B</v>
          </cell>
          <cell r="J7" t="str">
            <v>RUCKOC</v>
          </cell>
          <cell r="Y7">
            <v>125</v>
          </cell>
          <cell r="Z7">
            <v>150</v>
          </cell>
        </row>
        <row r="8">
          <cell r="C8" t="str">
            <v>PK843D</v>
          </cell>
          <cell r="I8" t="str">
            <v>M3B</v>
          </cell>
          <cell r="J8" t="str">
            <v>PK843D</v>
          </cell>
          <cell r="Y8">
            <v>241.67</v>
          </cell>
          <cell r="Z8">
            <v>290</v>
          </cell>
        </row>
        <row r="9">
          <cell r="C9" t="str">
            <v>PK85CI</v>
          </cell>
          <cell r="I9" t="str">
            <v>M3K</v>
          </cell>
          <cell r="J9" t="str">
            <v>PK85CI</v>
          </cell>
          <cell r="Y9">
            <v>250</v>
          </cell>
          <cell r="Z9">
            <v>300</v>
          </cell>
        </row>
        <row r="10">
          <cell r="C10" t="str">
            <v>RDPRAR</v>
          </cell>
          <cell r="I10" t="str">
            <v>M3B</v>
          </cell>
          <cell r="J10" t="str">
            <v>PARKIS</v>
          </cell>
          <cell r="Y10">
            <v>233.33</v>
          </cell>
          <cell r="Z10">
            <v>280</v>
          </cell>
        </row>
        <row r="11">
          <cell r="C11" t="str">
            <v>FIRBAG</v>
          </cell>
          <cell r="I11" t="str">
            <v>M3K</v>
          </cell>
          <cell r="J11" t="str">
            <v xml:space="preserve">MREZA  </v>
          </cell>
          <cell r="Y11">
            <v>158.33000000000001</v>
          </cell>
          <cell r="Z11">
            <v>190</v>
          </cell>
        </row>
        <row r="12">
          <cell r="C12" t="str">
            <v>TOPAN</v>
          </cell>
          <cell r="I12" t="str">
            <v>M3B</v>
          </cell>
          <cell r="J12" t="str">
            <v xml:space="preserve">PANOR  </v>
          </cell>
          <cell r="Y12">
            <v>791.67</v>
          </cell>
          <cell r="Z12">
            <v>950</v>
          </cell>
        </row>
        <row r="13">
          <cell r="C13" t="str">
            <v>TVFIX</v>
          </cell>
          <cell r="I13" t="str">
            <v>M3D</v>
          </cell>
          <cell r="J13" t="str">
            <v xml:space="preserve">FKROV  </v>
          </cell>
          <cell r="Y13">
            <v>625</v>
          </cell>
          <cell r="Z13">
            <v>750</v>
          </cell>
        </row>
        <row r="14">
          <cell r="C14" t="str">
            <v>PK8459</v>
          </cell>
          <cell r="I14" t="str">
            <v>M3B</v>
          </cell>
          <cell r="J14" t="str">
            <v>PK8459</v>
          </cell>
          <cell r="Y14">
            <v>500</v>
          </cell>
          <cell r="Z14">
            <v>600</v>
          </cell>
        </row>
        <row r="15">
          <cell r="C15" t="str">
            <v>SGACHA</v>
          </cell>
          <cell r="I15" t="str">
            <v>M3B</v>
          </cell>
          <cell r="J15" t="str">
            <v>GRISJE</v>
          </cell>
          <cell r="Y15">
            <v>233.33</v>
          </cell>
          <cell r="Z15">
            <v>280</v>
          </cell>
        </row>
        <row r="16">
          <cell r="C16" t="str">
            <v>PK85CG</v>
          </cell>
          <cell r="D16" t="str">
            <v>CUIR23</v>
          </cell>
          <cell r="I16" t="str">
            <v>M3B</v>
          </cell>
          <cell r="J16" t="str">
            <v>PK85CG CUIR23</v>
          </cell>
          <cell r="Y16">
            <v>1000</v>
          </cell>
          <cell r="Z16">
            <v>1200</v>
          </cell>
        </row>
        <row r="17">
          <cell r="B17" t="str">
            <v>KOMUNIKACIJA</v>
          </cell>
        </row>
        <row r="18">
          <cell r="C18" t="str">
            <v>PKMSUP</v>
          </cell>
          <cell r="I18" t="str">
            <v>M3B</v>
          </cell>
          <cell r="J18" t="str">
            <v>PKMSUP</v>
          </cell>
          <cell r="Y18">
            <v>491.67</v>
          </cell>
          <cell r="Z18">
            <v>590</v>
          </cell>
        </row>
        <row r="19">
          <cell r="C19" t="str">
            <v>RAD49A</v>
          </cell>
          <cell r="D19" t="str">
            <v>MAPSUP</v>
          </cell>
          <cell r="E19" t="str">
            <v>NAV3G5</v>
          </cell>
          <cell r="F19" t="str">
            <v>TCU0G2</v>
          </cell>
          <cell r="I19" t="str">
            <v>M3B</v>
          </cell>
          <cell r="J19" t="str">
            <v>RAD49A MAPSUP NAV3G5 TCU0G2</v>
          </cell>
          <cell r="Y19">
            <v>658.33</v>
          </cell>
          <cell r="Z19">
            <v>790</v>
          </cell>
        </row>
        <row r="20">
          <cell r="C20" t="str">
            <v>RAD38A</v>
          </cell>
          <cell r="D20" t="str">
            <v>MAPSUP</v>
          </cell>
          <cell r="E20" t="str">
            <v>NAV3G5</v>
          </cell>
          <cell r="F20" t="str">
            <v>TCU0G2</v>
          </cell>
          <cell r="G20" t="str">
            <v>PRBOS1</v>
          </cell>
          <cell r="I20" t="str">
            <v>M3B</v>
          </cell>
          <cell r="J20" t="str">
            <v>RAD38A MAPSUP NAV3G5 TCU0G2 PRBOS1</v>
          </cell>
          <cell r="Y20">
            <v>1166.67</v>
          </cell>
          <cell r="Z20">
            <v>1400</v>
          </cell>
        </row>
        <row r="21">
          <cell r="B21" t="str">
            <v>DODATCI</v>
          </cell>
        </row>
        <row r="22">
          <cell r="C22" t="str">
            <v>RSNORM</v>
          </cell>
          <cell r="I22" t="str">
            <v>M3B</v>
          </cell>
          <cell r="J22" t="str">
            <v xml:space="preserve">REZKO </v>
          </cell>
          <cell r="Y22">
            <v>58.33</v>
          </cell>
          <cell r="Z22">
            <v>70</v>
          </cell>
        </row>
        <row r="23">
          <cell r="B23" t="str">
            <v>VANJSKI IZGLED</v>
          </cell>
        </row>
        <row r="24">
          <cell r="C24" t="str">
            <v>QPA$MV</v>
          </cell>
          <cell r="I24" t="str">
            <v>M3B</v>
          </cell>
          <cell r="Y24">
            <v>416.67</v>
          </cell>
          <cell r="Z24">
            <v>500</v>
          </cell>
        </row>
        <row r="25">
          <cell r="C25" t="str">
            <v>QPA$MVS</v>
          </cell>
          <cell r="I25" t="str">
            <v>M3B</v>
          </cell>
          <cell r="Y25">
            <v>541.66999999999996</v>
          </cell>
          <cell r="Z25">
            <v>650</v>
          </cell>
        </row>
        <row r="26">
          <cell r="C26" t="str">
            <v>PAVC03</v>
          </cell>
          <cell r="I26" t="str">
            <v>M3D</v>
          </cell>
          <cell r="J26" t="str">
            <v>PAVC03</v>
          </cell>
          <cell r="Y26">
            <v>250</v>
          </cell>
          <cell r="Z26">
            <v>300</v>
          </cell>
        </row>
        <row r="27">
          <cell r="C27" t="str">
            <v>RALU16</v>
          </cell>
          <cell r="D27" t="str">
            <v>RDIF28</v>
          </cell>
          <cell r="I27" t="str">
            <v>M3B</v>
          </cell>
          <cell r="J27" t="str">
            <v>ALU16 RDIF28</v>
          </cell>
          <cell r="Y27">
            <v>391.67</v>
          </cell>
          <cell r="Z27">
            <v>470</v>
          </cell>
        </row>
        <row r="28">
          <cell r="C28" t="str">
            <v>RALU17</v>
          </cell>
          <cell r="D28" t="str">
            <v>RNORM</v>
          </cell>
          <cell r="I28" t="str">
            <v>M3B</v>
          </cell>
          <cell r="J28" t="str">
            <v>ALU17 RNORM</v>
          </cell>
          <cell r="Y28">
            <v>391.67</v>
          </cell>
          <cell r="Z28">
            <v>470</v>
          </cell>
        </row>
        <row r="30">
          <cell r="C30" t="str">
            <v>RDAR01</v>
          </cell>
        </row>
        <row r="36">
          <cell r="I36" t="str">
            <v>M3K</v>
          </cell>
          <cell r="J36" t="str">
            <v xml:space="preserve">MREZA  </v>
          </cell>
        </row>
        <row r="37">
          <cell r="I37" t="str">
            <v>M3B</v>
          </cell>
          <cell r="J37" t="str">
            <v xml:space="preserve">PANOR  </v>
          </cell>
        </row>
        <row r="38">
          <cell r="I38" t="str">
            <v>M3D</v>
          </cell>
          <cell r="J38" t="str">
            <v xml:space="preserve">FKROV  </v>
          </cell>
        </row>
      </sheetData>
      <sheetData sheetId="10" refreshError="1"/>
      <sheetData sheetId="11" refreshError="1"/>
      <sheetData sheetId="12" refreshError="1"/>
      <sheetData sheetId="13">
        <row r="1">
          <cell r="E1" t="str">
            <v>V_LIB</v>
          </cell>
          <cell r="G1" t="str">
            <v>V_COD</v>
          </cell>
          <cell r="H1" t="str">
            <v>V_KW</v>
          </cell>
          <cell r="I1" t="str">
            <v>V_CO</v>
          </cell>
          <cell r="J1" t="str">
            <v>V_PO</v>
          </cell>
          <cell r="K1" t="str">
            <v>V_BO</v>
          </cell>
          <cell r="L1" t="str">
            <v>V_CG</v>
          </cell>
          <cell r="M1" t="str">
            <v>V_MA</v>
          </cell>
        </row>
        <row r="2">
          <cell r="E2" t="str">
            <v>RENAULT MEGANE BERLINE, GRANDTOUR i COUPE</v>
          </cell>
          <cell r="H2" t="str">
            <v>N° 05</v>
          </cell>
          <cell r="K2" t="str">
            <v>LINK</v>
          </cell>
          <cell r="L2" t="str">
            <v>LINK</v>
          </cell>
          <cell r="M2" t="str">
            <v>LINK</v>
          </cell>
        </row>
        <row r="3">
          <cell r="E3" t="str">
            <v xml:space="preserve">CJENIK VOZILA  </v>
          </cell>
          <cell r="K3">
            <v>16</v>
          </cell>
          <cell r="M3">
            <v>25</v>
          </cell>
        </row>
        <row r="4">
          <cell r="E4" t="str">
            <v>Datum: 15.02.2016</v>
          </cell>
          <cell r="K4">
            <v>20</v>
          </cell>
          <cell r="L4">
            <v>47</v>
          </cell>
          <cell r="M4">
            <v>29</v>
          </cell>
        </row>
        <row r="5">
          <cell r="E5" t="str">
            <v>Model: M3B - Megane Berline</v>
          </cell>
          <cell r="K5" t="str">
            <v>Datum: 15.02.2016</v>
          </cell>
        </row>
        <row r="6">
          <cell r="E6" t="str">
            <v>Verzije s benzinskim motorom</v>
          </cell>
          <cell r="K6">
            <v>20</v>
          </cell>
          <cell r="L6">
            <v>47</v>
          </cell>
          <cell r="M6">
            <v>29</v>
          </cell>
        </row>
        <row r="7">
          <cell r="E7" t="str">
            <v>Expression TCe 115 Energy</v>
          </cell>
          <cell r="G7" t="str">
            <v>EP4 JB K1</v>
          </cell>
          <cell r="H7" t="str">
            <v>85 (115)</v>
          </cell>
          <cell r="I7">
            <v>119</v>
          </cell>
          <cell r="J7">
            <v>5.3</v>
          </cell>
          <cell r="K7">
            <v>10660</v>
          </cell>
          <cell r="L7">
            <v>10980</v>
          </cell>
          <cell r="M7">
            <v>10573</v>
          </cell>
        </row>
        <row r="8">
          <cell r="E8" t="str">
            <v>Limited Edition TCe 115 Energy</v>
          </cell>
          <cell r="G8" t="str">
            <v>LT4 JB K1</v>
          </cell>
          <cell r="H8" t="str">
            <v>85 (115)</v>
          </cell>
          <cell r="I8">
            <v>119</v>
          </cell>
          <cell r="J8">
            <v>5.3</v>
          </cell>
          <cell r="K8">
            <v>11060</v>
          </cell>
          <cell r="L8">
            <v>11380</v>
          </cell>
          <cell r="M8">
            <v>10988</v>
          </cell>
        </row>
        <row r="9">
          <cell r="E9" t="str">
            <v>GT Line TCe 115 Energy</v>
          </cell>
          <cell r="G9" t="str">
            <v>DL4 JB K1</v>
          </cell>
          <cell r="H9" t="str">
            <v>85 (115)</v>
          </cell>
          <cell r="I9">
            <v>119</v>
          </cell>
          <cell r="J9">
            <v>5.3</v>
          </cell>
          <cell r="K9">
            <v>11860</v>
          </cell>
          <cell r="L9">
            <v>12460</v>
          </cell>
          <cell r="M9">
            <v>11403.37</v>
          </cell>
        </row>
        <row r="10">
          <cell r="E10" t="str">
            <v>GT Line TCe 130 EDC</v>
          </cell>
          <cell r="G10" t="str">
            <v>DL4 J8AK1</v>
          </cell>
          <cell r="H10" t="str">
            <v>97 (132)</v>
          </cell>
          <cell r="I10">
            <v>129</v>
          </cell>
          <cell r="J10">
            <v>5.8</v>
          </cell>
          <cell r="K10">
            <v>13300</v>
          </cell>
          <cell r="L10">
            <v>13660</v>
          </cell>
          <cell r="M10">
            <v>12648</v>
          </cell>
        </row>
        <row r="11">
          <cell r="E11" t="str">
            <v>Verzije s dizelskim motorom</v>
          </cell>
          <cell r="K11" t="e">
            <v>#N/A</v>
          </cell>
          <cell r="L11" t="e">
            <v>#N/A</v>
          </cell>
          <cell r="M11" t="e">
            <v>#N/A</v>
          </cell>
        </row>
        <row r="12">
          <cell r="E12" t="str">
            <v>Expression dCi 95</v>
          </cell>
          <cell r="G12" t="str">
            <v>EP4 JC K1</v>
          </cell>
          <cell r="H12" t="str">
            <v>70 (95)</v>
          </cell>
          <cell r="I12">
            <v>93</v>
          </cell>
          <cell r="J12">
            <v>3.6</v>
          </cell>
          <cell r="K12">
            <v>10940</v>
          </cell>
          <cell r="L12">
            <v>11260</v>
          </cell>
          <cell r="M12">
            <v>10780.5</v>
          </cell>
        </row>
        <row r="13">
          <cell r="E13" t="str">
            <v>Expression dCi 110 Energy</v>
          </cell>
          <cell r="G13" t="str">
            <v>EP4 J9 K1</v>
          </cell>
          <cell r="H13" t="str">
            <v>81 (110)</v>
          </cell>
          <cell r="I13">
            <v>93</v>
          </cell>
          <cell r="J13">
            <v>3.6</v>
          </cell>
          <cell r="K13">
            <v>11580</v>
          </cell>
          <cell r="L13">
            <v>11900</v>
          </cell>
          <cell r="M13">
            <v>11527.5</v>
          </cell>
        </row>
        <row r="14">
          <cell r="E14" t="str">
            <v>Limited Edition dCi 95</v>
          </cell>
          <cell r="G14" t="str">
            <v>LT4 JC K1</v>
          </cell>
          <cell r="H14" t="str">
            <v>70 (95)</v>
          </cell>
          <cell r="I14">
            <v>93</v>
          </cell>
          <cell r="J14">
            <v>3.6</v>
          </cell>
          <cell r="K14">
            <v>11340</v>
          </cell>
          <cell r="L14">
            <v>11660</v>
          </cell>
          <cell r="M14">
            <v>11195.5</v>
          </cell>
        </row>
        <row r="15">
          <cell r="E15" t="str">
            <v>Limited Edition dCi 110 Energy</v>
          </cell>
          <cell r="G15" t="str">
            <v>LT4 J9 K1</v>
          </cell>
          <cell r="H15" t="str">
            <v>81 (110)</v>
          </cell>
          <cell r="I15">
            <v>93</v>
          </cell>
          <cell r="J15">
            <v>3.6</v>
          </cell>
          <cell r="K15">
            <v>11980</v>
          </cell>
          <cell r="L15">
            <v>12300</v>
          </cell>
          <cell r="M15">
            <v>11942.5</v>
          </cell>
        </row>
        <row r="16">
          <cell r="E16" t="str">
            <v>GT Line dCi 110 Energy</v>
          </cell>
          <cell r="G16" t="str">
            <v>DL4 J9 K1</v>
          </cell>
          <cell r="H16" t="str">
            <v>81 (110)</v>
          </cell>
          <cell r="I16">
            <v>93</v>
          </cell>
          <cell r="J16">
            <v>3.6</v>
          </cell>
          <cell r="K16">
            <v>12940</v>
          </cell>
          <cell r="L16">
            <v>12980</v>
          </cell>
          <cell r="M16">
            <v>12274.5</v>
          </cell>
        </row>
        <row r="17">
          <cell r="E17" t="str">
            <v>GT Line dCi 110 EDC</v>
          </cell>
          <cell r="G17" t="str">
            <v>DL4 J9AK1</v>
          </cell>
          <cell r="H17" t="str">
            <v>81 (110)</v>
          </cell>
          <cell r="I17">
            <v>104</v>
          </cell>
          <cell r="J17">
            <v>4</v>
          </cell>
          <cell r="K17">
            <v>13700</v>
          </cell>
          <cell r="L17">
            <v>13740</v>
          </cell>
          <cell r="M17">
            <v>13063</v>
          </cell>
        </row>
        <row r="18">
          <cell r="E18" t="str">
            <v>GT Line dCi 130 Energy</v>
          </cell>
          <cell r="G18" t="str">
            <v>DL4 A3 K1</v>
          </cell>
          <cell r="H18" t="str">
            <v>96 (130)</v>
          </cell>
          <cell r="I18">
            <v>104</v>
          </cell>
          <cell r="J18">
            <v>4</v>
          </cell>
          <cell r="K18">
            <v>14060</v>
          </cell>
          <cell r="L18">
            <v>14420</v>
          </cell>
          <cell r="M18">
            <v>13436.5</v>
          </cell>
        </row>
        <row r="20">
          <cell r="E20" t="str">
            <v>Model: M3K - Megane Grandtour</v>
          </cell>
        </row>
        <row r="21">
          <cell r="E21" t="str">
            <v>Verzije s benzinskim motorom</v>
          </cell>
          <cell r="K21">
            <v>20</v>
          </cell>
          <cell r="L21">
            <v>47</v>
          </cell>
          <cell r="M21">
            <v>29</v>
          </cell>
        </row>
        <row r="22">
          <cell r="E22" t="str">
            <v>Expression TCe 115 Energy</v>
          </cell>
          <cell r="G22" t="str">
            <v>EP4 JB K1</v>
          </cell>
          <cell r="H22" t="str">
            <v>85 (115)</v>
          </cell>
          <cell r="I22">
            <v>119</v>
          </cell>
          <cell r="J22">
            <v>5.3</v>
          </cell>
          <cell r="K22">
            <v>11460</v>
          </cell>
          <cell r="L22">
            <v>12100</v>
          </cell>
          <cell r="M22">
            <v>11237.37</v>
          </cell>
        </row>
        <row r="23">
          <cell r="E23" t="str">
            <v>Limited Edition TCe 115 Energy</v>
          </cell>
          <cell r="G23" t="str">
            <v>LT4 JB K1</v>
          </cell>
          <cell r="H23" t="str">
            <v>85 (115)</v>
          </cell>
          <cell r="I23">
            <v>119</v>
          </cell>
          <cell r="J23">
            <v>5.3</v>
          </cell>
          <cell r="K23">
            <v>11860</v>
          </cell>
          <cell r="L23">
            <v>12500</v>
          </cell>
          <cell r="M23">
            <v>11652.37</v>
          </cell>
        </row>
        <row r="24">
          <cell r="E24" t="str">
            <v>GT Line TCe 115 Energy</v>
          </cell>
          <cell r="G24" t="str">
            <v>DL4 JB K1</v>
          </cell>
          <cell r="H24" t="str">
            <v>85 (115)</v>
          </cell>
          <cell r="I24">
            <v>119</v>
          </cell>
          <cell r="J24">
            <v>5.3</v>
          </cell>
          <cell r="K24">
            <v>12740</v>
          </cell>
          <cell r="L24">
            <v>13500</v>
          </cell>
          <cell r="M24">
            <v>12150.37</v>
          </cell>
        </row>
        <row r="25">
          <cell r="E25" t="str">
            <v>GT Line TCe 130 EDC</v>
          </cell>
          <cell r="G25" t="str">
            <v>DL4 J8AK1</v>
          </cell>
          <cell r="H25" t="str">
            <v>97 (132)</v>
          </cell>
          <cell r="I25">
            <v>129</v>
          </cell>
          <cell r="J25">
            <v>5.8</v>
          </cell>
          <cell r="K25">
            <v>14180</v>
          </cell>
          <cell r="L25">
            <v>14700</v>
          </cell>
          <cell r="M25">
            <v>13395.37</v>
          </cell>
        </row>
        <row r="26">
          <cell r="E26" t="str">
            <v>Verzije s dizelskim motorom</v>
          </cell>
          <cell r="K26" t="e">
            <v>#N/A</v>
          </cell>
          <cell r="L26" t="e">
            <v>#N/A</v>
          </cell>
          <cell r="M26" t="e">
            <v>#N/A</v>
          </cell>
        </row>
        <row r="27">
          <cell r="E27" t="str">
            <v>Expression dCi 95</v>
          </cell>
          <cell r="G27" t="str">
            <v>EP4 JC K1</v>
          </cell>
          <cell r="H27" t="str">
            <v>70 (95)</v>
          </cell>
          <cell r="I27">
            <v>93</v>
          </cell>
          <cell r="J27">
            <v>3.6</v>
          </cell>
          <cell r="K27">
            <v>11740</v>
          </cell>
          <cell r="L27">
            <v>11980</v>
          </cell>
          <cell r="M27">
            <v>11278.87</v>
          </cell>
        </row>
        <row r="28">
          <cell r="E28" t="str">
            <v>Expression dCi 110 Energy</v>
          </cell>
          <cell r="G28" t="str">
            <v>EP4 J9 K1</v>
          </cell>
          <cell r="H28" t="str">
            <v>81 (110)</v>
          </cell>
          <cell r="I28">
            <v>93</v>
          </cell>
          <cell r="J28">
            <v>3.6</v>
          </cell>
          <cell r="K28">
            <v>12140</v>
          </cell>
          <cell r="L28">
            <v>12620</v>
          </cell>
          <cell r="M28">
            <v>12108.87</v>
          </cell>
        </row>
        <row r="29">
          <cell r="E29" t="str">
            <v>Limited Edition dCi 95</v>
          </cell>
          <cell r="G29" t="str">
            <v>LT4 JC K1</v>
          </cell>
          <cell r="H29" t="str">
            <v>70 (95)</v>
          </cell>
          <cell r="I29">
            <v>93</v>
          </cell>
          <cell r="J29">
            <v>3.6</v>
          </cell>
          <cell r="K29">
            <v>12140</v>
          </cell>
          <cell r="L29">
            <v>12380</v>
          </cell>
          <cell r="M29">
            <v>11693.87</v>
          </cell>
        </row>
        <row r="30">
          <cell r="E30" t="str">
            <v>Limited Edition dCi 110 Energy</v>
          </cell>
          <cell r="G30" t="str">
            <v>LT4 J9 K1</v>
          </cell>
          <cell r="H30" t="str">
            <v>81 (110)</v>
          </cell>
          <cell r="I30">
            <v>93</v>
          </cell>
          <cell r="J30">
            <v>3.6</v>
          </cell>
          <cell r="K30">
            <v>12540</v>
          </cell>
          <cell r="L30">
            <v>13020</v>
          </cell>
          <cell r="M30">
            <v>12523.87</v>
          </cell>
        </row>
        <row r="31">
          <cell r="E31" t="str">
            <v>GT Line dCi 110 Energy</v>
          </cell>
          <cell r="G31" t="str">
            <v>DL4 J9 K1</v>
          </cell>
          <cell r="H31" t="str">
            <v>81 (110)</v>
          </cell>
          <cell r="I31">
            <v>93</v>
          </cell>
          <cell r="J31">
            <v>3.6</v>
          </cell>
          <cell r="K31">
            <v>13820</v>
          </cell>
          <cell r="L31">
            <v>14020</v>
          </cell>
          <cell r="M31">
            <v>13021.87</v>
          </cell>
        </row>
        <row r="32">
          <cell r="E32" t="str">
            <v>GT Line dCi 110 EDC</v>
          </cell>
          <cell r="G32" t="str">
            <v>DL4 J9AK1</v>
          </cell>
          <cell r="H32" t="str">
            <v>81 (110)</v>
          </cell>
          <cell r="I32">
            <v>104</v>
          </cell>
          <cell r="J32">
            <v>4</v>
          </cell>
          <cell r="K32">
            <v>14580</v>
          </cell>
          <cell r="L32">
            <v>14780</v>
          </cell>
          <cell r="M32">
            <v>13810.37</v>
          </cell>
        </row>
        <row r="33">
          <cell r="E33" t="str">
            <v>GT Line dCi 130 Energy</v>
          </cell>
          <cell r="G33" t="str">
            <v>DL4 A3 K1</v>
          </cell>
          <cell r="H33" t="str">
            <v>96 (130)</v>
          </cell>
          <cell r="I33">
            <v>104</v>
          </cell>
          <cell r="J33">
            <v>4</v>
          </cell>
          <cell r="K33">
            <v>14940</v>
          </cell>
          <cell r="L33">
            <v>15460</v>
          </cell>
          <cell r="M33">
            <v>14183.87</v>
          </cell>
        </row>
        <row r="35">
          <cell r="E35" t="str">
            <v>Model: M3D - Megane Coupe</v>
          </cell>
        </row>
        <row r="36">
          <cell r="E36" t="str">
            <v>Verzije s benzinskim motorom</v>
          </cell>
          <cell r="K36">
            <v>20</v>
          </cell>
          <cell r="L36">
            <v>47</v>
          </cell>
          <cell r="M36">
            <v>29</v>
          </cell>
        </row>
        <row r="37">
          <cell r="E37" t="str">
            <v>Expression TCe 115 Energy</v>
          </cell>
          <cell r="G37" t="str">
            <v>EX4 JB K1</v>
          </cell>
          <cell r="H37" t="str">
            <v>85 (115)</v>
          </cell>
          <cell r="I37">
            <v>119</v>
          </cell>
          <cell r="J37">
            <v>5.3</v>
          </cell>
          <cell r="K37">
            <v>11300</v>
          </cell>
          <cell r="L37">
            <v>11620</v>
          </cell>
          <cell r="M37">
            <v>11486</v>
          </cell>
        </row>
        <row r="38">
          <cell r="E38" t="str">
            <v>Limited Edition TCe 115 Energy</v>
          </cell>
          <cell r="G38" t="str">
            <v>LT4 JB K1</v>
          </cell>
          <cell r="H38" t="str">
            <v>85 (115)</v>
          </cell>
          <cell r="I38">
            <v>119</v>
          </cell>
          <cell r="J38">
            <v>5.3</v>
          </cell>
          <cell r="K38">
            <v>11700</v>
          </cell>
          <cell r="L38">
            <v>12020</v>
          </cell>
          <cell r="M38">
            <v>11901</v>
          </cell>
        </row>
        <row r="39">
          <cell r="E39" t="str">
            <v>GT Line TCe 115 Energy</v>
          </cell>
          <cell r="G39" t="str">
            <v>DL4 JB K1</v>
          </cell>
          <cell r="H39" t="str">
            <v>85 (115)</v>
          </cell>
          <cell r="I39">
            <v>119</v>
          </cell>
          <cell r="J39">
            <v>5.3</v>
          </cell>
          <cell r="K39">
            <v>12500</v>
          </cell>
          <cell r="L39">
            <v>12940</v>
          </cell>
          <cell r="M39">
            <v>12067.37</v>
          </cell>
        </row>
        <row r="40">
          <cell r="E40" t="str">
            <v>GT Line TCe 130 EDC</v>
          </cell>
          <cell r="G40" t="str">
            <v>DL4 J8AK1</v>
          </cell>
          <cell r="H40" t="str">
            <v>97 (132)</v>
          </cell>
          <cell r="I40">
            <v>129</v>
          </cell>
          <cell r="J40">
            <v>5.8</v>
          </cell>
          <cell r="K40">
            <v>13940</v>
          </cell>
          <cell r="L40">
            <v>14300</v>
          </cell>
          <cell r="M40">
            <v>13312</v>
          </cell>
        </row>
        <row r="41">
          <cell r="E41" t="str">
            <v>Verzije s dizelskim motorom</v>
          </cell>
          <cell r="K41" t="e">
            <v>#N/A</v>
          </cell>
          <cell r="L41" t="e">
            <v>#N/A</v>
          </cell>
          <cell r="M41" t="e">
            <v>#N/A</v>
          </cell>
        </row>
        <row r="42">
          <cell r="E42" t="str">
            <v>Expression dCi 95</v>
          </cell>
          <cell r="G42" t="str">
            <v>EX4 JC K1</v>
          </cell>
          <cell r="H42" t="str">
            <v>70 (95)</v>
          </cell>
          <cell r="I42">
            <v>93</v>
          </cell>
          <cell r="J42">
            <v>3.6</v>
          </cell>
          <cell r="K42">
            <v>11580</v>
          </cell>
          <cell r="L42">
            <v>11900</v>
          </cell>
          <cell r="M42">
            <v>10863.5</v>
          </cell>
        </row>
        <row r="43">
          <cell r="E43" t="str">
            <v>Expression dCi 110 Energy</v>
          </cell>
          <cell r="G43" t="str">
            <v>EX4 J9 K1</v>
          </cell>
          <cell r="H43" t="str">
            <v>81 (110)</v>
          </cell>
          <cell r="I43">
            <v>93</v>
          </cell>
          <cell r="J43">
            <v>3.6</v>
          </cell>
          <cell r="K43">
            <v>12100</v>
          </cell>
          <cell r="L43">
            <v>12420</v>
          </cell>
          <cell r="M43">
            <v>11984</v>
          </cell>
        </row>
        <row r="44">
          <cell r="E44" t="str">
            <v>Limited Edition dCi 95</v>
          </cell>
          <cell r="G44" t="str">
            <v>LT4 JC K1</v>
          </cell>
          <cell r="H44" t="str">
            <v>70 (95)</v>
          </cell>
          <cell r="I44">
            <v>93</v>
          </cell>
          <cell r="J44">
            <v>3.6</v>
          </cell>
          <cell r="K44">
            <v>11980</v>
          </cell>
          <cell r="L44">
            <v>12300</v>
          </cell>
          <cell r="M44">
            <v>11278.5</v>
          </cell>
        </row>
        <row r="45">
          <cell r="E45" t="str">
            <v>Limited Edition dCi 110 Energy</v>
          </cell>
          <cell r="G45" t="str">
            <v>LT4 J9 K1</v>
          </cell>
          <cell r="H45" t="str">
            <v>81 (110)</v>
          </cell>
          <cell r="I45">
            <v>93</v>
          </cell>
          <cell r="J45">
            <v>3.6</v>
          </cell>
          <cell r="K45">
            <v>12500</v>
          </cell>
          <cell r="L45">
            <v>12820</v>
          </cell>
          <cell r="M45">
            <v>12399</v>
          </cell>
        </row>
        <row r="46">
          <cell r="E46" t="str">
            <v>GT Line dCi 110 Energy</v>
          </cell>
          <cell r="G46" t="str">
            <v>DL4 J9 K1</v>
          </cell>
          <cell r="H46" t="str">
            <v>81 (110)</v>
          </cell>
          <cell r="I46">
            <v>93</v>
          </cell>
          <cell r="J46">
            <v>3.6</v>
          </cell>
          <cell r="K46">
            <v>13260</v>
          </cell>
          <cell r="L46">
            <v>13460</v>
          </cell>
          <cell r="M46">
            <v>12938.5</v>
          </cell>
        </row>
        <row r="47">
          <cell r="E47" t="str">
            <v>GT Line dCi 110 EDC</v>
          </cell>
          <cell r="G47" t="str">
            <v>DL4 J9AK1</v>
          </cell>
          <cell r="H47" t="str">
            <v>81 (110)</v>
          </cell>
          <cell r="I47">
            <v>104</v>
          </cell>
          <cell r="J47">
            <v>4</v>
          </cell>
          <cell r="K47">
            <v>14020</v>
          </cell>
          <cell r="L47">
            <v>14220</v>
          </cell>
          <cell r="M47">
            <v>13727</v>
          </cell>
        </row>
        <row r="48">
          <cell r="E48" t="str">
            <v>GT Line dCi 130 Energy</v>
          </cell>
          <cell r="G48" t="str">
            <v>DL4 A3 K1</v>
          </cell>
          <cell r="H48" t="str">
            <v>96 (130)</v>
          </cell>
          <cell r="I48">
            <v>104</v>
          </cell>
          <cell r="J48">
            <v>4</v>
          </cell>
          <cell r="K48">
            <v>14380</v>
          </cell>
          <cell r="L48">
            <v>14900</v>
          </cell>
          <cell r="M48">
            <v>14100.5</v>
          </cell>
        </row>
      </sheetData>
      <sheetData sheetId="14" refreshError="1"/>
      <sheetData sheetId="15" refreshError="1"/>
      <sheetData sheetId="16" refreshError="1"/>
      <sheetData sheetId="17">
        <row r="1">
          <cell r="B1" t="str">
            <v>O_LIB</v>
          </cell>
          <cell r="C1" t="str">
            <v>O_C1</v>
          </cell>
          <cell r="D1" t="str">
            <v>O_C2</v>
          </cell>
          <cell r="E1" t="str">
            <v>O_C3</v>
          </cell>
          <cell r="F1" t="str">
            <v>O_C4</v>
          </cell>
          <cell r="G1" t="str">
            <v>O_C5</v>
          </cell>
          <cell r="H1" t="str">
            <v>O_C6</v>
          </cell>
          <cell r="I1" t="str">
            <v>O_C7</v>
          </cell>
          <cell r="J1" t="str">
            <v>O_COD</v>
          </cell>
          <cell r="AF1" t="str">
            <v>O_BO</v>
          </cell>
          <cell r="AG1" t="str">
            <v>O_CG</v>
          </cell>
          <cell r="AH1" t="str">
            <v>O_MA</v>
          </cell>
        </row>
        <row r="2">
          <cell r="B2" t="str">
            <v>RENAULT MEGANE BERLINE, GRANDTOUR i COUPE</v>
          </cell>
          <cell r="AF2" t="str">
            <v xml:space="preserve">CJENIK OPCIJA  </v>
          </cell>
        </row>
        <row r="3">
          <cell r="B3" t="str">
            <v xml:space="preserve">CJENIK OPCIJA  </v>
          </cell>
          <cell r="J3" t="str">
            <v>link na PVC</v>
          </cell>
          <cell r="AF3" t="str">
            <v>Datum: 15.02.2016</v>
          </cell>
        </row>
        <row r="4">
          <cell r="B4" t="str">
            <v>Datum: 15.02.2016</v>
          </cell>
          <cell r="J4" t="str">
            <v>link na PVR</v>
          </cell>
        </row>
        <row r="5">
          <cell r="J5" t="str">
            <v>link na PVR</v>
          </cell>
        </row>
        <row r="6">
          <cell r="B6" t="str">
            <v>SIGURNOST</v>
          </cell>
        </row>
        <row r="7">
          <cell r="C7" t="str">
            <v>FPASS</v>
          </cell>
          <cell r="H7" t="str">
            <v>M3B</v>
          </cell>
          <cell r="I7" t="str">
            <v>M3B</v>
          </cell>
          <cell r="J7" t="str">
            <v>RUCKOC</v>
          </cell>
          <cell r="AF7">
            <v>168</v>
          </cell>
          <cell r="AG7">
            <v>168</v>
          </cell>
          <cell r="AH7">
            <v>174.3</v>
          </cell>
        </row>
        <row r="8">
          <cell r="C8" t="str">
            <v>PK843D</v>
          </cell>
          <cell r="H8" t="str">
            <v>M3B</v>
          </cell>
          <cell r="I8" t="str">
            <v>M3B</v>
          </cell>
          <cell r="J8" t="str">
            <v>PK843D</v>
          </cell>
          <cell r="AF8">
            <v>200</v>
          </cell>
          <cell r="AG8">
            <v>200</v>
          </cell>
          <cell r="AH8">
            <v>199.2</v>
          </cell>
        </row>
        <row r="9">
          <cell r="C9" t="str">
            <v>PK85CI</v>
          </cell>
          <cell r="H9" t="str">
            <v>M3K</v>
          </cell>
          <cell r="I9" t="str">
            <v>M3K</v>
          </cell>
          <cell r="J9" t="str">
            <v>PK85CI</v>
          </cell>
          <cell r="AF9">
            <v>128</v>
          </cell>
          <cell r="AG9">
            <v>128</v>
          </cell>
          <cell r="AH9">
            <v>132.80000000000001</v>
          </cell>
        </row>
        <row r="10">
          <cell r="C10" t="str">
            <v>RDPRAR</v>
          </cell>
          <cell r="H10" t="str">
            <v>M3B</v>
          </cell>
          <cell r="I10" t="str">
            <v>M3B</v>
          </cell>
          <cell r="J10" t="str">
            <v>PARKIS</v>
          </cell>
          <cell r="AF10">
            <v>96</v>
          </cell>
          <cell r="AG10">
            <v>96</v>
          </cell>
          <cell r="AH10">
            <v>99.6</v>
          </cell>
        </row>
        <row r="11">
          <cell r="C11" t="str">
            <v>FIRBAG</v>
          </cell>
          <cell r="H11" t="str">
            <v>M3K</v>
          </cell>
          <cell r="I11" t="str">
            <v>M3K</v>
          </cell>
          <cell r="J11" t="str">
            <v xml:space="preserve">MREZA  </v>
          </cell>
          <cell r="AF11">
            <v>128</v>
          </cell>
          <cell r="AG11">
            <v>128</v>
          </cell>
          <cell r="AH11">
            <v>132.80000000000001</v>
          </cell>
        </row>
        <row r="12">
          <cell r="C12" t="str">
            <v>TOPAN</v>
          </cell>
          <cell r="H12" t="str">
            <v>M3B</v>
          </cell>
          <cell r="I12" t="str">
            <v>M3B</v>
          </cell>
          <cell r="J12" t="str">
            <v xml:space="preserve">PANOR  </v>
          </cell>
          <cell r="AF12">
            <v>584</v>
          </cell>
          <cell r="AG12">
            <v>584</v>
          </cell>
          <cell r="AH12">
            <v>589.29999999999995</v>
          </cell>
        </row>
        <row r="13">
          <cell r="C13" t="str">
            <v>TVFIX</v>
          </cell>
          <cell r="H13" t="str">
            <v>M3D</v>
          </cell>
          <cell r="I13" t="str">
            <v>M3D</v>
          </cell>
          <cell r="J13" t="str">
            <v xml:space="preserve">FKROV  </v>
          </cell>
          <cell r="AF13">
            <v>448</v>
          </cell>
          <cell r="AG13">
            <v>448</v>
          </cell>
          <cell r="AH13">
            <v>448.2</v>
          </cell>
        </row>
        <row r="14">
          <cell r="C14" t="str">
            <v>PK8459</v>
          </cell>
          <cell r="H14" t="str">
            <v>M3B</v>
          </cell>
          <cell r="I14" t="str">
            <v>M3B</v>
          </cell>
          <cell r="J14" t="str">
            <v>PK8459</v>
          </cell>
          <cell r="AF14">
            <v>432</v>
          </cell>
          <cell r="AG14">
            <v>432</v>
          </cell>
          <cell r="AH14">
            <v>439.9</v>
          </cell>
        </row>
        <row r="15">
          <cell r="C15" t="str">
            <v>SGACHA</v>
          </cell>
          <cell r="H15" t="str">
            <v>M3B</v>
          </cell>
          <cell r="I15" t="str">
            <v>M3B</v>
          </cell>
          <cell r="J15" t="str">
            <v>GRISJE</v>
          </cell>
          <cell r="AF15">
            <v>168</v>
          </cell>
          <cell r="AG15">
            <v>168</v>
          </cell>
          <cell r="AH15">
            <v>174.3</v>
          </cell>
        </row>
        <row r="16">
          <cell r="C16" t="str">
            <v>PK85CG</v>
          </cell>
          <cell r="D16" t="str">
            <v>CUIR23</v>
          </cell>
          <cell r="H16" t="str">
            <v>M3B</v>
          </cell>
          <cell r="I16" t="str">
            <v>M3B</v>
          </cell>
          <cell r="J16" t="str">
            <v>PK85CG CUIR23</v>
          </cell>
          <cell r="AF16">
            <v>760</v>
          </cell>
          <cell r="AG16">
            <v>760</v>
          </cell>
          <cell r="AH16">
            <v>755.3</v>
          </cell>
        </row>
        <row r="17">
          <cell r="B17" t="str">
            <v>KOMUNIKACIJA</v>
          </cell>
        </row>
        <row r="18">
          <cell r="C18" t="str">
            <v>PKMSUP</v>
          </cell>
          <cell r="H18" t="str">
            <v>M3B</v>
          </cell>
          <cell r="I18" t="str">
            <v>M3B</v>
          </cell>
          <cell r="J18" t="str">
            <v>PKMSUP</v>
          </cell>
          <cell r="AF18">
            <v>360</v>
          </cell>
          <cell r="AG18">
            <v>360</v>
          </cell>
          <cell r="AH18">
            <v>373.5</v>
          </cell>
        </row>
        <row r="19">
          <cell r="C19" t="str">
            <v>RAD49A</v>
          </cell>
          <cell r="D19" t="str">
            <v>MAPSUP</v>
          </cell>
          <cell r="E19" t="str">
            <v>NAV3G5</v>
          </cell>
          <cell r="F19" t="str">
            <v>TCU0G2</v>
          </cell>
          <cell r="H19" t="str">
            <v>M3B</v>
          </cell>
          <cell r="I19" t="str">
            <v>M3B</v>
          </cell>
          <cell r="J19" t="str">
            <v>RAD49A MAPSUP NAV3G5 TCU0G2</v>
          </cell>
          <cell r="AF19">
            <v>472</v>
          </cell>
          <cell r="AG19">
            <v>472</v>
          </cell>
          <cell r="AH19">
            <v>489.7</v>
          </cell>
        </row>
        <row r="20">
          <cell r="C20" t="str">
            <v>RAD38A</v>
          </cell>
          <cell r="D20" t="str">
            <v>MAPSUP</v>
          </cell>
          <cell r="E20" t="str">
            <v>NAV3G5</v>
          </cell>
          <cell r="F20" t="str">
            <v>TCU0G2</v>
          </cell>
          <cell r="G20" t="str">
            <v>PRBOS1</v>
          </cell>
          <cell r="H20" t="str">
            <v>M3K</v>
          </cell>
          <cell r="I20" t="str">
            <v>M3K</v>
          </cell>
          <cell r="J20" t="str">
            <v>RAD38A MAPSUP NAV3G5 TCU0G2 PRBOS1</v>
          </cell>
          <cell r="AF20">
            <v>864</v>
          </cell>
          <cell r="AG20">
            <v>864</v>
          </cell>
          <cell r="AH20">
            <v>896.40000000000009</v>
          </cell>
        </row>
        <row r="21">
          <cell r="B21" t="str">
            <v>DODATCI</v>
          </cell>
        </row>
        <row r="22">
          <cell r="C22" t="str">
            <v>RSNORM</v>
          </cell>
          <cell r="H22" t="str">
            <v>M3B</v>
          </cell>
          <cell r="I22" t="str">
            <v>M3B</v>
          </cell>
          <cell r="J22" t="str">
            <v xml:space="preserve">REZKO </v>
          </cell>
          <cell r="AF22">
            <v>50</v>
          </cell>
          <cell r="AG22">
            <v>50</v>
          </cell>
          <cell r="AH22">
            <v>50</v>
          </cell>
        </row>
        <row r="23">
          <cell r="B23" t="str">
            <v>VANJSKI IZGLED</v>
          </cell>
        </row>
        <row r="24">
          <cell r="C24" t="str">
            <v>QPA$MV</v>
          </cell>
          <cell r="H24" t="str">
            <v>M3B</v>
          </cell>
          <cell r="I24" t="str">
            <v>M3B</v>
          </cell>
          <cell r="J24" t="str">
            <v>QPA$MV</v>
          </cell>
          <cell r="AF24">
            <v>420</v>
          </cell>
          <cell r="AG24">
            <v>420</v>
          </cell>
          <cell r="AH24">
            <v>420</v>
          </cell>
        </row>
        <row r="25">
          <cell r="C25" t="str">
            <v>QPA$MVS</v>
          </cell>
          <cell r="H25" t="str">
            <v>M3B</v>
          </cell>
          <cell r="I25" t="str">
            <v>M3B</v>
          </cell>
          <cell r="J25" t="str">
            <v>QPA$MVS</v>
          </cell>
          <cell r="AF25">
            <v>520</v>
          </cell>
          <cell r="AG25">
            <v>520</v>
          </cell>
          <cell r="AH25">
            <v>520</v>
          </cell>
        </row>
        <row r="26">
          <cell r="C26" t="str">
            <v>PAVC03</v>
          </cell>
          <cell r="H26" t="str">
            <v>M3D</v>
          </cell>
          <cell r="I26" t="str">
            <v>M3D</v>
          </cell>
          <cell r="J26" t="str">
            <v>PAVC03</v>
          </cell>
          <cell r="AF26">
            <v>168</v>
          </cell>
          <cell r="AG26">
            <v>168</v>
          </cell>
          <cell r="AH26">
            <v>167.66</v>
          </cell>
        </row>
        <row r="27">
          <cell r="C27" t="str">
            <v>RALU16</v>
          </cell>
          <cell r="D27" t="str">
            <v>RDIF28</v>
          </cell>
          <cell r="H27" t="str">
            <v>M3B</v>
          </cell>
          <cell r="I27" t="str">
            <v>M3B</v>
          </cell>
          <cell r="J27" t="str">
            <v>ALU16 RDIF28</v>
          </cell>
          <cell r="AF27">
            <v>200</v>
          </cell>
          <cell r="AG27">
            <v>200</v>
          </cell>
          <cell r="AH27">
            <v>182.6</v>
          </cell>
        </row>
        <row r="28">
          <cell r="C28" t="str">
            <v>RALU17</v>
          </cell>
          <cell r="D28" t="str">
            <v>RNORM</v>
          </cell>
          <cell r="H28" t="str">
            <v>M3B</v>
          </cell>
          <cell r="I28" t="str">
            <v>M3B</v>
          </cell>
          <cell r="J28" t="str">
            <v>ALU17 RNORM</v>
          </cell>
          <cell r="AF28">
            <v>200</v>
          </cell>
          <cell r="AG28">
            <v>200</v>
          </cell>
          <cell r="AH28">
            <v>116.2</v>
          </cell>
        </row>
        <row r="30">
          <cell r="C30" t="str">
            <v>RDAR01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_link"/>
      <sheetName val="V_HR"/>
      <sheetName val="V_FS"/>
      <sheetName val="V_BO"/>
      <sheetName val="V_CG"/>
      <sheetName val="V_MA"/>
      <sheetName val="O_link"/>
      <sheetName val="O_HR"/>
      <sheetName val="O_FS"/>
      <sheetName val="O_BO"/>
      <sheetName val="O_CG"/>
      <sheetName val="O_MA"/>
      <sheetName val="oprema"/>
      <sheetName val="teh.karakt"/>
      <sheetName val="DO_HR"/>
      <sheetName val="DO_FS"/>
    </sheetNames>
    <sheetDataSet>
      <sheetData sheetId="0">
        <row r="1">
          <cell r="C1" t="str">
            <v>V_LIB</v>
          </cell>
        </row>
        <row r="2">
          <cell r="C2" t="str">
            <v>RENAULT MEGANE BERLINE</v>
          </cell>
        </row>
        <row r="3">
          <cell r="C3" t="str">
            <v>CJENIK VOZILA  N° 02</v>
          </cell>
        </row>
        <row r="4">
          <cell r="C4" t="str">
            <v>Datum: 01.10.2010</v>
          </cell>
        </row>
        <row r="5">
          <cell r="C5" t="str">
            <v>Model: M3B</v>
          </cell>
        </row>
        <row r="6">
          <cell r="C6" t="str">
            <v>Verzije s benzinskim motorom</v>
          </cell>
        </row>
        <row r="7">
          <cell r="C7" t="str">
            <v>Authentique 1.6 16V</v>
          </cell>
        </row>
        <row r="8">
          <cell r="C8" t="str">
            <v>Expression 1.6 16V</v>
          </cell>
        </row>
        <row r="9">
          <cell r="C9" t="str">
            <v>Dynamique 1.6 16V</v>
          </cell>
        </row>
        <row r="11">
          <cell r="C11" t="str">
            <v>Verzije s dizelskim motorom</v>
          </cell>
        </row>
        <row r="12">
          <cell r="C12" t="str">
            <v>Authentique dCi 85</v>
          </cell>
        </row>
        <row r="13">
          <cell r="C13" t="str">
            <v>Expression dCi 85</v>
          </cell>
        </row>
        <row r="14">
          <cell r="C14" t="str">
            <v>Dynamique dCi 105</v>
          </cell>
        </row>
        <row r="15">
          <cell r="C15" t="str">
            <v>Dynamique dCi 110 EDC</v>
          </cell>
        </row>
        <row r="16">
          <cell r="C16" t="str">
            <v>Dynamique dCi 130</v>
          </cell>
        </row>
        <row r="18">
          <cell r="C18" t="str">
            <v>Produženo jamstvo</v>
          </cell>
        </row>
        <row r="19">
          <cell r="C19" t="str">
            <v>4 godine ili 80.000 km</v>
          </cell>
        </row>
        <row r="20">
          <cell r="C20" t="str">
            <v>4 godine ili 120.000 km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"/>
      <sheetName val="OPT"/>
      <sheetName val="DIZ"/>
      <sheetName val="EQP"/>
      <sheetName val="TF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"/>
      <sheetName val="VER_COD"/>
      <sheetName val="VER_SLO"/>
      <sheetName val="VER"/>
      <sheetName val="OPT"/>
      <sheetName val="DIZ"/>
      <sheetName val="EQP"/>
      <sheetName val="TF"/>
      <sheetName val="DO_SL"/>
    </sheetNames>
    <sheetDataSet>
      <sheetData sheetId="0">
        <row r="1">
          <cell r="A1" t="str">
            <v>Koda SCR</v>
          </cell>
          <cell r="B1" t="str">
            <v>SLO</v>
          </cell>
          <cell r="C1" t="str">
            <v>CRO</v>
          </cell>
        </row>
        <row r="2">
          <cell r="A2" t="str">
            <v>0P2RAN</v>
          </cell>
          <cell r="B2" t="str">
            <v>0P2RAN</v>
          </cell>
          <cell r="C2" t="str">
            <v>BKL2</v>
          </cell>
        </row>
        <row r="3">
          <cell r="A3" t="str">
            <v>0P3RAN</v>
          </cell>
          <cell r="B3" t="str">
            <v>0P3RAN</v>
          </cell>
          <cell r="C3" t="str">
            <v>BKL3</v>
          </cell>
        </row>
        <row r="4">
          <cell r="A4" t="str">
            <v>1SJINC</v>
          </cell>
          <cell r="B4" t="str">
            <v>1SEDD</v>
          </cell>
          <cell r="C4" t="str">
            <v>1DODP</v>
          </cell>
        </row>
        <row r="5">
          <cell r="A5" t="str">
            <v>1SJRAI</v>
          </cell>
          <cell r="B5" t="str">
            <v>1SEDT</v>
          </cell>
          <cell r="C5" t="str">
            <v>1SJRAI</v>
          </cell>
        </row>
        <row r="6">
          <cell r="A6" t="str">
            <v>1SJSUF</v>
          </cell>
          <cell r="B6" t="str">
            <v>1FZNAS</v>
          </cell>
          <cell r="C6" t="str">
            <v>1SJSUF</v>
          </cell>
        </row>
        <row r="7">
          <cell r="A7" t="str">
            <v>1SJSUP</v>
          </cell>
          <cell r="B7" t="str">
            <v>1SEDF</v>
          </cell>
          <cell r="C7" t="str">
            <v>1DODSJ</v>
          </cell>
        </row>
        <row r="8">
          <cell r="A8" t="str">
            <v>2PAV18</v>
          </cell>
          <cell r="B8" t="str">
            <v>2PAV18</v>
          </cell>
          <cell r="C8" t="str">
            <v>2OSTAK</v>
          </cell>
        </row>
        <row r="9">
          <cell r="A9" t="str">
            <v>2SICAC</v>
          </cell>
          <cell r="B9" t="str">
            <v>2FSN</v>
          </cell>
          <cell r="C9" t="str">
            <v>2SICAC</v>
          </cell>
        </row>
        <row r="10">
          <cell r="A10" t="str">
            <v>2SJACC</v>
          </cell>
          <cell r="B10" t="str">
            <v>2FZN</v>
          </cell>
          <cell r="C10" t="str">
            <v>2SJACC</v>
          </cell>
        </row>
        <row r="11">
          <cell r="A11" t="str">
            <v>2SJINC</v>
          </cell>
          <cell r="B11" t="str">
            <v>2SEDD</v>
          </cell>
          <cell r="C11" t="str">
            <v>2DODP</v>
          </cell>
        </row>
        <row r="12">
          <cell r="A12" t="str">
            <v>2SJRAI</v>
          </cell>
          <cell r="B12" t="str">
            <v>2SEDT</v>
          </cell>
          <cell r="C12" t="str">
            <v>2SJRAI</v>
          </cell>
        </row>
        <row r="13">
          <cell r="A13" t="str">
            <v>2SJSUF</v>
          </cell>
          <cell r="B13" t="str">
            <v>2FZNAS</v>
          </cell>
          <cell r="C13" t="str">
            <v>2SJSUF</v>
          </cell>
        </row>
        <row r="14">
          <cell r="A14" t="str">
            <v>2SJSUP</v>
          </cell>
          <cell r="B14" t="str">
            <v>2SEDF</v>
          </cell>
          <cell r="C14" t="str">
            <v>2DODSJ</v>
          </cell>
        </row>
        <row r="15">
          <cell r="A15" t="str">
            <v>2TO</v>
          </cell>
          <cell r="B15" t="str">
            <v>2TO</v>
          </cell>
          <cell r="C15" t="str">
            <v>2KROV</v>
          </cell>
        </row>
        <row r="16">
          <cell r="A16" t="str">
            <v>2X6W</v>
          </cell>
          <cell r="B16" t="str">
            <v>2X6</v>
          </cell>
          <cell r="C16" t="str">
            <v>2X6W</v>
          </cell>
        </row>
        <row r="17">
          <cell r="A17" t="str">
            <v>2X6WS</v>
          </cell>
          <cell r="B17" t="str">
            <v>RK2X6</v>
          </cell>
          <cell r="C17" t="str">
            <v>2X6WS</v>
          </cell>
        </row>
        <row r="18">
          <cell r="A18" t="str">
            <v>3ATRPH</v>
          </cell>
          <cell r="B18" t="str">
            <v>3VZGL</v>
          </cell>
          <cell r="C18" t="str">
            <v>3NASL</v>
          </cell>
        </row>
        <row r="19">
          <cell r="A19" t="str">
            <v>3ETO</v>
          </cell>
          <cell r="B19" t="str">
            <v>SODVA</v>
          </cell>
          <cell r="C19" t="str">
            <v>3ELKO</v>
          </cell>
        </row>
        <row r="20">
          <cell r="A20" t="str">
            <v>3P2RAN</v>
          </cell>
          <cell r="B20" t="str">
            <v>3P2RAN</v>
          </cell>
          <cell r="C20" t="str">
            <v>3SJED</v>
          </cell>
        </row>
        <row r="21">
          <cell r="A21" t="str">
            <v>3SIINC</v>
          </cell>
          <cell r="B21" t="str">
            <v>3SEDD</v>
          </cell>
          <cell r="C21" t="str">
            <v>3SIINC</v>
          </cell>
        </row>
        <row r="22">
          <cell r="A22" t="str">
            <v>3SIRAI</v>
          </cell>
          <cell r="B22" t="str">
            <v>3SEDT</v>
          </cell>
          <cell r="C22" t="str">
            <v>3SIRAI</v>
          </cell>
        </row>
        <row r="23">
          <cell r="A23" t="str">
            <v>3VIT</v>
          </cell>
          <cell r="B23" t="str">
            <v>AVT3</v>
          </cell>
          <cell r="C23" t="str">
            <v>3VIT</v>
          </cell>
        </row>
        <row r="24">
          <cell r="A24" t="str">
            <v>4VIT</v>
          </cell>
          <cell r="B24" t="str">
            <v>AVT4</v>
          </cell>
          <cell r="C24" t="str">
            <v>4VIT</v>
          </cell>
        </row>
        <row r="25">
          <cell r="A25" t="str">
            <v>4X20WI</v>
          </cell>
          <cell r="B25" t="str">
            <v>RK4X20</v>
          </cell>
          <cell r="C25" t="str">
            <v>4X20WI</v>
          </cell>
        </row>
        <row r="26">
          <cell r="A26" t="str">
            <v>4X25WI</v>
          </cell>
          <cell r="B26" t="str">
            <v>RK4X25</v>
          </cell>
          <cell r="C26" t="str">
            <v>4X25WI</v>
          </cell>
        </row>
        <row r="27">
          <cell r="A27" t="str">
            <v>4X6W</v>
          </cell>
          <cell r="B27" t="str">
            <v>4X6</v>
          </cell>
          <cell r="C27" t="str">
            <v>4X6W</v>
          </cell>
        </row>
        <row r="28">
          <cell r="A28" t="str">
            <v>4X6WS</v>
          </cell>
          <cell r="B28" t="str">
            <v>RK4X6</v>
          </cell>
          <cell r="C28" t="str">
            <v>4X6WS</v>
          </cell>
        </row>
        <row r="29">
          <cell r="A29" t="str">
            <v>5VIT</v>
          </cell>
          <cell r="B29" t="str">
            <v>5ROC</v>
          </cell>
          <cell r="C29" t="str">
            <v>5VIT</v>
          </cell>
        </row>
        <row r="30">
          <cell r="A30" t="str">
            <v>ABAR01</v>
          </cell>
          <cell r="B30" t="str">
            <v>ABFRZA</v>
          </cell>
          <cell r="C30" t="str">
            <v>STRAZJ</v>
          </cell>
        </row>
        <row r="31">
          <cell r="A31" t="str">
            <v>ABCO01</v>
          </cell>
          <cell r="B31" t="str">
            <v>BLA1</v>
          </cell>
          <cell r="C31" t="str">
            <v>JAS1</v>
          </cell>
        </row>
        <row r="32">
          <cell r="A32" t="str">
            <v>ABLAR1</v>
          </cell>
          <cell r="B32" t="str">
            <v>ABLAR1</v>
          </cell>
          <cell r="C32" t="str">
            <v>BZRJ1</v>
          </cell>
        </row>
        <row r="33">
          <cell r="A33" t="str">
            <v>ABLAR2</v>
          </cell>
          <cell r="B33" t="str">
            <v>ABLAR2</v>
          </cell>
          <cell r="C33" t="str">
            <v>BZRJ2</v>
          </cell>
        </row>
        <row r="34">
          <cell r="A34" t="str">
            <v>ABLAR3</v>
          </cell>
          <cell r="B34" t="str">
            <v>ABLAR3</v>
          </cell>
          <cell r="C34" t="str">
            <v>BZRJ3</v>
          </cell>
        </row>
        <row r="35">
          <cell r="A35" t="str">
            <v>ABLAV</v>
          </cell>
          <cell r="B35" t="str">
            <v>BLA34</v>
          </cell>
          <cell r="C35" t="str">
            <v>JAS34</v>
          </cell>
        </row>
        <row r="36">
          <cell r="A36" t="str">
            <v>ABLAVI</v>
          </cell>
          <cell r="B36" t="str">
            <v>ABLAVI</v>
          </cell>
          <cell r="C36" t="str">
            <v>ZZSP</v>
          </cell>
        </row>
        <row r="37">
          <cell r="A37" t="str">
            <v>ABPA01</v>
          </cell>
          <cell r="B37" t="str">
            <v>BLA2</v>
          </cell>
          <cell r="C37" t="str">
            <v>JAS2</v>
          </cell>
        </row>
        <row r="38">
          <cell r="A38" t="str">
            <v>ACCAV</v>
          </cell>
          <cell r="B38" t="str">
            <v>ACCAV</v>
          </cell>
          <cell r="C38" t="str">
            <v>NASSP</v>
          </cell>
        </row>
        <row r="39">
          <cell r="A39" t="str">
            <v>ACCOUD</v>
          </cell>
          <cell r="B39" t="str">
            <v>KOMOL</v>
          </cell>
          <cell r="C39" t="str">
            <v>LAKT</v>
          </cell>
        </row>
        <row r="40">
          <cell r="A40" t="str">
            <v>ACCTC</v>
          </cell>
          <cell r="B40" t="str">
            <v>ACCTC</v>
          </cell>
          <cell r="C40" t="str">
            <v>ODBOJN</v>
          </cell>
        </row>
        <row r="41">
          <cell r="A41" t="str">
            <v>ACCTC4</v>
          </cell>
          <cell r="B41" t="str">
            <v>ACCTC4</v>
          </cell>
          <cell r="C41" t="str">
            <v>ODB4</v>
          </cell>
        </row>
        <row r="42">
          <cell r="A42" t="str">
            <v>ACCTC5</v>
          </cell>
          <cell r="B42" t="str">
            <v>ACCTC5</v>
          </cell>
          <cell r="C42" t="str">
            <v>ODB5</v>
          </cell>
        </row>
        <row r="43">
          <cell r="A43" t="str">
            <v>ACEXT1</v>
          </cell>
          <cell r="B43" t="str">
            <v>ACEXT1</v>
          </cell>
          <cell r="C43" t="str">
            <v>SPORTR</v>
          </cell>
        </row>
        <row r="44">
          <cell r="A44" t="str">
            <v>ADAC</v>
          </cell>
          <cell r="B44" t="str">
            <v>RACUN</v>
          </cell>
          <cell r="C44" t="str">
            <v>RACUN</v>
          </cell>
        </row>
        <row r="45">
          <cell r="A45" t="str">
            <v>ADACLI</v>
          </cell>
          <cell r="B45" t="str">
            <v>ADACLI</v>
          </cell>
          <cell r="C45" t="str">
            <v>INDIKA</v>
          </cell>
        </row>
        <row r="46">
          <cell r="A46" t="str">
            <v>AILAR</v>
          </cell>
          <cell r="B46" t="str">
            <v>SPOJLB</v>
          </cell>
          <cell r="C46" t="str">
            <v>SPOJL</v>
          </cell>
        </row>
        <row r="47">
          <cell r="A47" t="str">
            <v>ALA2</v>
          </cell>
          <cell r="B47" t="str">
            <v>ALARMS</v>
          </cell>
          <cell r="C47" t="str">
            <v>ALA2</v>
          </cell>
        </row>
        <row r="48">
          <cell r="A48" t="str">
            <v>ALASIR</v>
          </cell>
          <cell r="B48" t="str">
            <v>ALARM</v>
          </cell>
          <cell r="C48" t="str">
            <v>ALASIR</v>
          </cell>
        </row>
        <row r="49">
          <cell r="A49" t="str">
            <v>ALEVA</v>
          </cell>
          <cell r="B49" t="str">
            <v>ALEVA</v>
          </cell>
          <cell r="C49" t="str">
            <v>BASA</v>
          </cell>
        </row>
        <row r="50">
          <cell r="A50" t="str">
            <v>ALUTSE</v>
          </cell>
          <cell r="B50" t="str">
            <v>ALTER</v>
          </cell>
          <cell r="C50" t="str">
            <v>ALTER</v>
          </cell>
        </row>
        <row r="51">
          <cell r="A51" t="str">
            <v>ANTHRA</v>
          </cell>
          <cell r="B51" t="str">
            <v>ČRNA</v>
          </cell>
          <cell r="C51" t="str">
            <v>ANTHRA</v>
          </cell>
        </row>
        <row r="52">
          <cell r="A52" t="str">
            <v>ANTID</v>
          </cell>
          <cell r="B52" t="str">
            <v>BLOV</v>
          </cell>
          <cell r="C52" t="str">
            <v>BLOK</v>
          </cell>
        </row>
        <row r="53">
          <cell r="A53" t="str">
            <v>ANTIDI</v>
          </cell>
          <cell r="B53" t="str">
            <v>BLOVAL</v>
          </cell>
          <cell r="C53" t="str">
            <v>ALBLOK</v>
          </cell>
        </row>
        <row r="54">
          <cell r="A54" t="str">
            <v>ANTIV</v>
          </cell>
          <cell r="B54" t="str">
            <v>BLOK</v>
          </cell>
          <cell r="C54" t="str">
            <v>ANTIV</v>
          </cell>
        </row>
        <row r="55">
          <cell r="A55" t="str">
            <v>ANTPRI</v>
          </cell>
          <cell r="B55" t="str">
            <v>PREALA</v>
          </cell>
          <cell r="C55" t="str">
            <v>PREBLO</v>
          </cell>
        </row>
        <row r="56">
          <cell r="A56" t="str">
            <v>ARASER</v>
          </cell>
          <cell r="B56" t="str">
            <v>ARASER</v>
          </cell>
          <cell r="C56" t="str">
            <v>AUTLUK</v>
          </cell>
        </row>
        <row r="57">
          <cell r="A57" t="str">
            <v>AREMA</v>
          </cell>
          <cell r="B57" t="str">
            <v>AREMA</v>
          </cell>
          <cell r="C57" t="str">
            <v>MREZV</v>
          </cell>
        </row>
        <row r="58">
          <cell r="A58" t="str">
            <v>ATAR</v>
          </cell>
          <cell r="B58" t="str">
            <v>NASZAD</v>
          </cell>
          <cell r="C58" t="str">
            <v>2NASLO</v>
          </cell>
        </row>
        <row r="59">
          <cell r="A59" t="str">
            <v>ATARNF</v>
          </cell>
          <cell r="B59" t="str">
            <v>ATARNF</v>
          </cell>
          <cell r="C59" t="str">
            <v>DJNASL</v>
          </cell>
        </row>
        <row r="60">
          <cell r="A60" t="str">
            <v>ATARPH</v>
          </cell>
          <cell r="B60" t="str">
            <v>VZGL</v>
          </cell>
          <cell r="C60" t="str">
            <v>NASL</v>
          </cell>
        </row>
        <row r="61">
          <cell r="A61" t="str">
            <v>ATAVPR</v>
          </cell>
          <cell r="B61" t="str">
            <v>NAKVZG</v>
          </cell>
          <cell r="C61" t="str">
            <v>ATAVPR</v>
          </cell>
        </row>
        <row r="62">
          <cell r="A62" t="str">
            <v>ATLANT</v>
          </cell>
          <cell r="B62" t="str">
            <v>OCEAN1</v>
          </cell>
          <cell r="C62" t="str">
            <v>ATLANT</v>
          </cell>
        </row>
        <row r="63">
          <cell r="A63" t="str">
            <v>ATREM</v>
          </cell>
          <cell r="B63" t="str">
            <v>KLJUKA</v>
          </cell>
          <cell r="C63" t="str">
            <v>KUKA</v>
          </cell>
        </row>
        <row r="64">
          <cell r="A64" t="str">
            <v>ATRNF1</v>
          </cell>
          <cell r="B64" t="str">
            <v>ATRNF1</v>
          </cell>
          <cell r="C64" t="str">
            <v>NASLON</v>
          </cell>
        </row>
        <row r="65">
          <cell r="A65" t="str">
            <v>ATRNF2</v>
          </cell>
          <cell r="B65" t="str">
            <v>ATRNF2</v>
          </cell>
          <cell r="C65" t="str">
            <v>DJNAS2</v>
          </cell>
        </row>
        <row r="66">
          <cell r="A66" t="str">
            <v>AVBAC</v>
          </cell>
          <cell r="B66" t="str">
            <v>AVBAC</v>
          </cell>
          <cell r="C66" t="str">
            <v>LADICA</v>
          </cell>
        </row>
        <row r="67">
          <cell r="A67" t="str">
            <v>AVCACF</v>
          </cell>
          <cell r="B67" t="str">
            <v>AVCACF</v>
          </cell>
          <cell r="C67" t="str">
            <v>PEPEL</v>
          </cell>
        </row>
        <row r="68">
          <cell r="A68" t="str">
            <v>AVPTAN</v>
          </cell>
          <cell r="B68" t="str">
            <v>AVPTAN</v>
          </cell>
          <cell r="C68" t="str">
            <v>KUKI</v>
          </cell>
        </row>
        <row r="69">
          <cell r="A69" t="str">
            <v>AVREP1</v>
          </cell>
          <cell r="B69" t="str">
            <v>AVREP1</v>
          </cell>
          <cell r="C69" t="str">
            <v>KRIPOS</v>
          </cell>
        </row>
        <row r="70">
          <cell r="A70" t="str">
            <v>AVSTAP</v>
          </cell>
          <cell r="B70" t="str">
            <v>TEPIHI</v>
          </cell>
          <cell r="C70" t="str">
            <v>TEPISI</v>
          </cell>
        </row>
        <row r="71">
          <cell r="A71" t="str">
            <v>BACHE</v>
          </cell>
          <cell r="B71" t="str">
            <v>LOKI</v>
          </cell>
          <cell r="C71" t="str">
            <v>BACHE</v>
          </cell>
        </row>
        <row r="72">
          <cell r="A72" t="str">
            <v>BADIAN</v>
          </cell>
          <cell r="B72" t="str">
            <v xml:space="preserve">RJAVA </v>
          </cell>
          <cell r="C72" t="str">
            <v>BADIAN</v>
          </cell>
        </row>
        <row r="73">
          <cell r="A73" t="str">
            <v>BAR180</v>
          </cell>
          <cell r="B73" t="str">
            <v>OZV180</v>
          </cell>
          <cell r="C73" t="str">
            <v>ST180</v>
          </cell>
        </row>
        <row r="74">
          <cell r="A74" t="str">
            <v>BAR270</v>
          </cell>
          <cell r="B74" t="str">
            <v>OZV270</v>
          </cell>
          <cell r="C74" t="str">
            <v>BAR270</v>
          </cell>
        </row>
        <row r="75">
          <cell r="A75" t="str">
            <v>BARANC</v>
          </cell>
          <cell r="B75" t="str">
            <v>DROG</v>
          </cell>
          <cell r="C75" t="str">
            <v>PRICBO</v>
          </cell>
        </row>
        <row r="76">
          <cell r="A76" t="str">
            <v>BARAV</v>
          </cell>
          <cell r="B76" t="str">
            <v>BARAV</v>
          </cell>
          <cell r="C76" t="str">
            <v>ZAVJE</v>
          </cell>
        </row>
        <row r="77">
          <cell r="A77" t="str">
            <v>BARSAT</v>
          </cell>
          <cell r="B77" t="str">
            <v>SASTNO</v>
          </cell>
          <cell r="C77" t="str">
            <v>SKRON</v>
          </cell>
        </row>
        <row r="78">
          <cell r="A78" t="str">
            <v>BARTOI</v>
          </cell>
          <cell r="B78" t="str">
            <v>STNOS</v>
          </cell>
          <cell r="C78" t="str">
            <v>KRON</v>
          </cell>
        </row>
        <row r="79">
          <cell r="A79" t="str">
            <v>BATSUP</v>
          </cell>
          <cell r="B79" t="str">
            <v>BATSUP</v>
          </cell>
          <cell r="C79" t="str">
            <v>DAKUM</v>
          </cell>
        </row>
        <row r="80">
          <cell r="A80" t="str">
            <v>BAVAVT</v>
          </cell>
          <cell r="B80" t="str">
            <v>BAVAVT</v>
          </cell>
          <cell r="C80" t="str">
            <v>PREDZA</v>
          </cell>
        </row>
        <row r="81">
          <cell r="A81" t="str">
            <v>BCCAM</v>
          </cell>
          <cell r="B81" t="str">
            <v>ODBIJ</v>
          </cell>
          <cell r="C81" t="str">
            <v>ODBOJ</v>
          </cell>
        </row>
        <row r="82">
          <cell r="A82" t="str">
            <v>BCTC</v>
          </cell>
          <cell r="B82" t="str">
            <v>ODBAR</v>
          </cell>
          <cell r="C82" t="str">
            <v>ODBO</v>
          </cell>
        </row>
        <row r="83">
          <cell r="A83" t="str">
            <v>BECQAR</v>
          </cell>
          <cell r="B83" t="str">
            <v>BECQAR</v>
          </cell>
          <cell r="C83" t="str">
            <v>STSPOJ</v>
          </cell>
        </row>
        <row r="84">
          <cell r="A84" t="str">
            <v>BLEU</v>
          </cell>
          <cell r="B84" t="str">
            <v>MODRA</v>
          </cell>
          <cell r="C84" t="str">
            <v>BLEU</v>
          </cell>
        </row>
        <row r="85">
          <cell r="A85" t="str">
            <v>BLEVER</v>
          </cell>
          <cell r="B85" t="str">
            <v>MODZEL</v>
          </cell>
          <cell r="C85" t="str">
            <v>BLEVER</v>
          </cell>
        </row>
        <row r="86">
          <cell r="A86" t="str">
            <v>BOIADP</v>
          </cell>
          <cell r="B86" t="str">
            <v>BOIADP</v>
          </cell>
          <cell r="C86" t="str">
            <v>KUTIJA</v>
          </cell>
        </row>
        <row r="87">
          <cell r="A87" t="str">
            <v>BQBURE</v>
          </cell>
          <cell r="B87" t="str">
            <v>BQBURE</v>
          </cell>
          <cell r="C87" t="str">
            <v>UKLUPI</v>
          </cell>
        </row>
        <row r="88">
          <cell r="A88" t="str">
            <v>BQBURO</v>
          </cell>
          <cell r="B88" t="str">
            <v>BQBURO</v>
          </cell>
          <cell r="C88" t="str">
            <v>KLUPIC</v>
          </cell>
        </row>
        <row r="89">
          <cell r="A89" t="str">
            <v>BQTELE</v>
          </cell>
          <cell r="B89" t="str">
            <v>BQTELE</v>
          </cell>
          <cell r="C89" t="str">
            <v>ELPOKS</v>
          </cell>
        </row>
        <row r="90">
          <cell r="A90" t="str">
            <v>BQTRAB</v>
          </cell>
          <cell r="B90" t="str">
            <v>ZKSOV</v>
          </cell>
          <cell r="C90" t="str">
            <v>BQTRAB</v>
          </cell>
        </row>
        <row r="91">
          <cell r="A91" t="str">
            <v>BQTTRI</v>
          </cell>
          <cell r="B91" t="str">
            <v>BQTTRI</v>
          </cell>
          <cell r="C91" t="str">
            <v>KLUTRI</v>
          </cell>
        </row>
        <row r="92">
          <cell r="A92" t="str">
            <v>BVA</v>
          </cell>
          <cell r="B92" t="str">
            <v>MEN</v>
          </cell>
          <cell r="C92" t="str">
            <v>BVA</v>
          </cell>
        </row>
        <row r="93">
          <cell r="A93" t="str">
            <v>BVA4</v>
          </cell>
          <cell r="B93" t="str">
            <v>BVA4</v>
          </cell>
          <cell r="C93" t="str">
            <v>MJ4</v>
          </cell>
        </row>
        <row r="94">
          <cell r="A94" t="str">
            <v>BVTECH</v>
          </cell>
          <cell r="B94" t="str">
            <v>INTEL</v>
          </cell>
          <cell r="C94" t="str">
            <v>BVTECH</v>
          </cell>
        </row>
        <row r="95">
          <cell r="A95" t="str">
            <v>CA</v>
          </cell>
          <cell r="B95" t="str">
            <v>KLIMA</v>
          </cell>
          <cell r="C95" t="str">
            <v>KLIMA</v>
          </cell>
        </row>
        <row r="96">
          <cell r="A96" t="str">
            <v>CA03</v>
          </cell>
          <cell r="B96" t="str">
            <v>CA03</v>
          </cell>
          <cell r="C96" t="str">
            <v>KLIM03</v>
          </cell>
        </row>
        <row r="97">
          <cell r="A97" t="str">
            <v>CA05</v>
          </cell>
          <cell r="B97" t="str">
            <v>CA05</v>
          </cell>
          <cell r="C97" t="str">
            <v>KLIM05</v>
          </cell>
        </row>
        <row r="98">
          <cell r="A98" t="str">
            <v>CABADP</v>
          </cell>
          <cell r="B98" t="str">
            <v>CABADP</v>
          </cell>
          <cell r="C98" t="str">
            <v>KONKON</v>
          </cell>
        </row>
        <row r="99">
          <cell r="A99" t="str">
            <v>CACHFA</v>
          </cell>
          <cell r="B99" t="str">
            <v>CACHFA</v>
          </cell>
          <cell r="C99" t="str">
            <v>KLDODG</v>
          </cell>
        </row>
        <row r="100">
          <cell r="A100" t="str">
            <v>CAPMAR</v>
          </cell>
          <cell r="B100" t="str">
            <v>MODSTR</v>
          </cell>
          <cell r="C100" t="str">
            <v>CAPMAR</v>
          </cell>
        </row>
        <row r="101">
          <cell r="A101" t="str">
            <v>CAREG</v>
          </cell>
          <cell r="B101" t="str">
            <v>KLIMAG</v>
          </cell>
          <cell r="C101" t="str">
            <v>KLIMAR</v>
          </cell>
        </row>
        <row r="102">
          <cell r="A102" t="str">
            <v>CATOEL</v>
          </cell>
          <cell r="B102" t="str">
            <v>ELSTR</v>
          </cell>
          <cell r="C102" t="str">
            <v>KREL</v>
          </cell>
        </row>
        <row r="103">
          <cell r="A103" t="str">
            <v>CATOMA</v>
          </cell>
          <cell r="B103" t="str">
            <v>ROCSTR</v>
          </cell>
          <cell r="C103" t="str">
            <v>KRMEH</v>
          </cell>
        </row>
        <row r="104">
          <cell r="A104" t="str">
            <v>CAVCAR</v>
          </cell>
          <cell r="B104" t="str">
            <v>CAVCAR</v>
          </cell>
          <cell r="C104" t="str">
            <v>KLSSD</v>
          </cell>
        </row>
        <row r="105">
          <cell r="A105" t="str">
            <v>CAVRAD</v>
          </cell>
          <cell r="B105" t="str">
            <v>CAVRAD</v>
          </cell>
          <cell r="C105" t="str">
            <v>KLSS</v>
          </cell>
        </row>
        <row r="106">
          <cell r="A106" t="str">
            <v>CCHAIR</v>
          </cell>
          <cell r="B106" t="str">
            <v>KAPSED</v>
          </cell>
          <cell r="C106" t="str">
            <v>KAPET</v>
          </cell>
        </row>
        <row r="107">
          <cell r="A107" t="str">
            <v>CCHBAG</v>
          </cell>
          <cell r="B107" t="str">
            <v>PREPRT</v>
          </cell>
          <cell r="C107" t="str">
            <v>POKPRT</v>
          </cell>
        </row>
        <row r="108">
          <cell r="A108" t="str">
            <v>CCORDO</v>
          </cell>
          <cell r="B108" t="str">
            <v>USNJE</v>
          </cell>
          <cell r="C108" t="str">
            <v>KOZA</v>
          </cell>
        </row>
        <row r="109">
          <cell r="A109" t="str">
            <v>CCORPE</v>
          </cell>
          <cell r="B109" t="str">
            <v>USN1</v>
          </cell>
          <cell r="C109" t="str">
            <v>CCORPE</v>
          </cell>
        </row>
        <row r="110">
          <cell r="A110" t="str">
            <v>CDCOF</v>
          </cell>
          <cell r="B110" t="str">
            <v>MENCD</v>
          </cell>
          <cell r="C110" t="str">
            <v>MJENCD</v>
          </cell>
        </row>
        <row r="111">
          <cell r="A111" t="str">
            <v>CDISC</v>
          </cell>
          <cell r="B111" t="str">
            <v>CD</v>
          </cell>
          <cell r="C111" t="str">
            <v>CDISC</v>
          </cell>
        </row>
        <row r="112">
          <cell r="A112" t="str">
            <v>CEAR</v>
          </cell>
          <cell r="B112" t="str">
            <v>SEDEZ</v>
          </cell>
          <cell r="C112" t="str">
            <v>CEAR</v>
          </cell>
        </row>
        <row r="113">
          <cell r="A113" t="str">
            <v>CENDRE</v>
          </cell>
          <cell r="B113" t="str">
            <v xml:space="preserve">SIVA  </v>
          </cell>
          <cell r="C113" t="str">
            <v>CENDRE</v>
          </cell>
        </row>
        <row r="114">
          <cell r="A114" t="str">
            <v>CGRPAS</v>
          </cell>
          <cell r="B114" t="str">
            <v>USN4</v>
          </cell>
          <cell r="C114" t="str">
            <v>CGRPAS</v>
          </cell>
        </row>
        <row r="115">
          <cell r="A115" t="str">
            <v>CGRPAT</v>
          </cell>
          <cell r="B115" t="str">
            <v>USN3</v>
          </cell>
          <cell r="C115" t="str">
            <v>CGRPAT</v>
          </cell>
        </row>
        <row r="116">
          <cell r="A116" t="str">
            <v>CHAAUG</v>
          </cell>
          <cell r="B116" t="str">
            <v>POVNOS</v>
          </cell>
          <cell r="C116" t="str">
            <v>PONOSI</v>
          </cell>
        </row>
        <row r="117">
          <cell r="A117" t="str">
            <v>CHAUAD</v>
          </cell>
          <cell r="B117" t="str">
            <v>GRETJE</v>
          </cell>
          <cell r="C117" t="str">
            <v>DODGRI</v>
          </cell>
        </row>
        <row r="118">
          <cell r="A118" t="str">
            <v>CHAUFA</v>
          </cell>
          <cell r="B118" t="str">
            <v>CHAUFA</v>
          </cell>
          <cell r="C118" t="str">
            <v>DODGR</v>
          </cell>
        </row>
        <row r="119">
          <cell r="A119" t="str">
            <v>CHGAUG</v>
          </cell>
          <cell r="B119" t="str">
            <v>CHGAUG</v>
          </cell>
          <cell r="C119" t="str">
            <v>NOSIPO</v>
          </cell>
        </row>
        <row r="120">
          <cell r="A120" t="str">
            <v>CHORAD</v>
          </cell>
          <cell r="B120" t="str">
            <v>CHORAD</v>
          </cell>
          <cell r="C120" t="str">
            <v>DODGRS</v>
          </cell>
        </row>
        <row r="121">
          <cell r="A121" t="str">
            <v>CHOREC</v>
          </cell>
          <cell r="B121" t="str">
            <v>CHOREC</v>
          </cell>
          <cell r="C121" t="str">
            <v>RECIK</v>
          </cell>
        </row>
        <row r="122">
          <cell r="A122" t="str">
            <v>CHSTAT</v>
          </cell>
          <cell r="B122" t="str">
            <v>CHSTAT</v>
          </cell>
          <cell r="C122" t="str">
            <v>GRIUM</v>
          </cell>
        </row>
        <row r="123">
          <cell r="A123" t="str">
            <v>CLCGRI</v>
          </cell>
          <cell r="B123" t="str">
            <v>PREG</v>
          </cell>
          <cell r="C123" t="str">
            <v>CLCGRI</v>
          </cell>
        </row>
        <row r="124">
          <cell r="A124" t="str">
            <v>CLCTOL</v>
          </cell>
          <cell r="B124" t="str">
            <v>PREGR</v>
          </cell>
          <cell r="C124" t="str">
            <v>PRELIM</v>
          </cell>
        </row>
        <row r="125">
          <cell r="A125" t="str">
            <v>CLCVIT</v>
          </cell>
          <cell r="B125" t="str">
            <v>STPREG</v>
          </cell>
          <cell r="C125" t="str">
            <v>PREOST</v>
          </cell>
        </row>
        <row r="126">
          <cell r="A126" t="str">
            <v>CLESUP</v>
          </cell>
          <cell r="B126" t="str">
            <v>CLESUP</v>
          </cell>
          <cell r="C126" t="str">
            <v>DKLJUC</v>
          </cell>
        </row>
        <row r="127">
          <cell r="A127" t="str">
            <v>CLGR1</v>
          </cell>
          <cell r="B127" t="str">
            <v>MREVOZ</v>
          </cell>
          <cell r="C127" t="str">
            <v>ZICPRE</v>
          </cell>
        </row>
        <row r="128">
          <cell r="A128" t="str">
            <v>CLGR2</v>
          </cell>
          <cell r="B128" t="str">
            <v>CLGR2</v>
          </cell>
          <cell r="C128" t="str">
            <v>MRVOSU</v>
          </cell>
        </row>
        <row r="129">
          <cell r="A129" t="str">
            <v>CLPIV</v>
          </cell>
          <cell r="B129" t="str">
            <v>PREGRA</v>
          </cell>
          <cell r="C129" t="str">
            <v>PREGR</v>
          </cell>
        </row>
        <row r="130">
          <cell r="A130" t="str">
            <v>CLTU2</v>
          </cell>
          <cell r="B130" t="str">
            <v>CEVPRE</v>
          </cell>
          <cell r="C130" t="str">
            <v>CLTU2</v>
          </cell>
        </row>
        <row r="131">
          <cell r="A131" t="str">
            <v>CLTUK</v>
          </cell>
          <cell r="B131" t="str">
            <v>CLTUK</v>
          </cell>
          <cell r="C131" t="str">
            <v>PRECJE</v>
          </cell>
        </row>
        <row r="132">
          <cell r="A132" t="str">
            <v>CMAR3P</v>
          </cell>
          <cell r="B132" t="str">
            <v>CMAR3P</v>
          </cell>
          <cell r="C132" t="str">
            <v>3TOCPO</v>
          </cell>
        </row>
        <row r="133">
          <cell r="A133" t="str">
            <v>COA</v>
          </cell>
          <cell r="B133" t="str">
            <v>NZP</v>
          </cell>
          <cell r="C133" t="str">
            <v>VISOS</v>
          </cell>
        </row>
        <row r="134">
          <cell r="A134" t="str">
            <v>COARLO</v>
          </cell>
          <cell r="B134" t="str">
            <v>SEDVIS</v>
          </cell>
          <cell r="C134" t="str">
            <v>COARLO</v>
          </cell>
        </row>
        <row r="135">
          <cell r="A135" t="str">
            <v>COHLEL</v>
          </cell>
          <cell r="B135" t="str">
            <v>ELNAVS</v>
          </cell>
          <cell r="C135" t="str">
            <v>EVOSJE</v>
          </cell>
        </row>
        <row r="136">
          <cell r="A136" t="str">
            <v>CONPAV</v>
          </cell>
          <cell r="B136" t="str">
            <v>CONPAV</v>
          </cell>
          <cell r="C136" t="str">
            <v>NAOCA</v>
          </cell>
        </row>
        <row r="137">
          <cell r="A137" t="str">
            <v>COPOR</v>
          </cell>
          <cell r="B137" t="str">
            <v>COPOR</v>
          </cell>
          <cell r="C137" t="str">
            <v>ZAKVR</v>
          </cell>
        </row>
        <row r="138">
          <cell r="A138" t="str">
            <v>COREHA</v>
          </cell>
          <cell r="B138" t="str">
            <v>SEDLED</v>
          </cell>
          <cell r="C138" t="str">
            <v>SJEVIS</v>
          </cell>
        </row>
        <row r="139">
          <cell r="A139" t="str">
            <v>CORHAC</v>
          </cell>
          <cell r="B139" t="str">
            <v>CORHAC</v>
          </cell>
          <cell r="C139" t="str">
            <v>SJEDPO</v>
          </cell>
        </row>
        <row r="140">
          <cell r="A140" t="str">
            <v>CORHAP</v>
          </cell>
          <cell r="B140" t="str">
            <v>CORHAP</v>
          </cell>
          <cell r="C140" t="str">
            <v>SJEDO</v>
          </cell>
        </row>
        <row r="141">
          <cell r="A141" t="str">
            <v>CORHLO</v>
          </cell>
          <cell r="B141" t="str">
            <v>ERSED</v>
          </cell>
          <cell r="C141" t="str">
            <v>ERSED</v>
          </cell>
        </row>
        <row r="142">
          <cell r="A142" t="str">
            <v>COUBAT</v>
          </cell>
          <cell r="B142" t="str">
            <v>COUBAT</v>
          </cell>
          <cell r="C142" t="str">
            <v>PREKID</v>
          </cell>
        </row>
        <row r="143">
          <cell r="A143" t="str">
            <v>CPE</v>
          </cell>
          <cell r="B143" t="str">
            <v>CZBREZ</v>
          </cell>
          <cell r="C143" t="str">
            <v>CZ</v>
          </cell>
        </row>
        <row r="144">
          <cell r="A144" t="str">
            <v>CSRACL</v>
          </cell>
          <cell r="B144" t="str">
            <v>CSRACL</v>
          </cell>
          <cell r="C144" t="str">
            <v>SPRETI</v>
          </cell>
        </row>
        <row r="145">
          <cell r="A145" t="str">
            <v>CSVITF</v>
          </cell>
          <cell r="B145" t="str">
            <v>BOKSTK</v>
          </cell>
          <cell r="C145" t="str">
            <v>FSBOKA</v>
          </cell>
        </row>
        <row r="146">
          <cell r="A146" t="str">
            <v>CTFDR</v>
          </cell>
          <cell r="B146" t="str">
            <v>NASTAB</v>
          </cell>
          <cell r="C146" t="str">
            <v>DINKON</v>
          </cell>
        </row>
        <row r="147">
          <cell r="A147" t="str">
            <v>CTL</v>
          </cell>
          <cell r="B147" t="str">
            <v>CTL</v>
          </cell>
          <cell r="C147" t="str">
            <v>TAHO</v>
          </cell>
        </row>
        <row r="148">
          <cell r="A148" t="str">
            <v>CTL3</v>
          </cell>
          <cell r="B148" t="str">
            <v>CTL3</v>
          </cell>
          <cell r="C148" t="str">
            <v>TAHO3</v>
          </cell>
        </row>
        <row r="149">
          <cell r="A149" t="str">
            <v>CTMOT</v>
          </cell>
          <cell r="B149" t="str">
            <v>MERVRT</v>
          </cell>
          <cell r="C149" t="str">
            <v>CTMOT</v>
          </cell>
        </row>
        <row r="150">
          <cell r="A150" t="str">
            <v>CUDFX</v>
          </cell>
          <cell r="B150" t="str">
            <v>CUDFX</v>
          </cell>
          <cell r="C150" t="str">
            <v>STST</v>
          </cell>
        </row>
        <row r="151">
          <cell r="A151" t="str">
            <v>CUIR</v>
          </cell>
          <cell r="B151" t="str">
            <v>CUIR</v>
          </cell>
          <cell r="C151" t="str">
            <v>CUIR</v>
          </cell>
        </row>
        <row r="152">
          <cell r="A152" t="str">
            <v>CUIR01</v>
          </cell>
          <cell r="B152" t="str">
            <v>CUIR01</v>
          </cell>
          <cell r="C152" t="str">
            <v>CUIR01</v>
          </cell>
        </row>
        <row r="153">
          <cell r="A153" t="str">
            <v>CUIR02</v>
          </cell>
          <cell r="B153" t="str">
            <v>CUIR02</v>
          </cell>
          <cell r="C153" t="str">
            <v>CUIR02</v>
          </cell>
        </row>
        <row r="154">
          <cell r="A154" t="str">
            <v>CUSCH</v>
          </cell>
          <cell r="B154" t="str">
            <v>OBSZ</v>
          </cell>
          <cell r="C154" t="str">
            <v>CUSCH</v>
          </cell>
        </row>
        <row r="155">
          <cell r="A155" t="str">
            <v>CUSPIV</v>
          </cell>
          <cell r="B155" t="str">
            <v>ODBOS</v>
          </cell>
          <cell r="C155" t="str">
            <v>ELSTB</v>
          </cell>
        </row>
        <row r="156">
          <cell r="A156" t="str">
            <v>CVAR</v>
          </cell>
          <cell r="B156" t="str">
            <v>ZADAJ</v>
          </cell>
          <cell r="C156" t="str">
            <v>CVAR</v>
          </cell>
        </row>
        <row r="157">
          <cell r="A157" t="str">
            <v>DA</v>
          </cell>
          <cell r="B157" t="str">
            <v>SERVO</v>
          </cell>
          <cell r="C157" t="str">
            <v>SERVO</v>
          </cell>
        </row>
        <row r="158">
          <cell r="A158" t="str">
            <v>DAV</v>
          </cell>
          <cell r="B158" t="str">
            <v>PROSER</v>
          </cell>
          <cell r="C158" t="str">
            <v>PROSER</v>
          </cell>
        </row>
        <row r="159">
          <cell r="A159" t="str">
            <v>DECA05</v>
          </cell>
          <cell r="B159" t="str">
            <v>DECA05</v>
          </cell>
          <cell r="C159" t="str">
            <v>BEZF1</v>
          </cell>
        </row>
        <row r="160">
          <cell r="A160" t="str">
            <v>DM</v>
          </cell>
          <cell r="B160" t="str">
            <v>BSERVO</v>
          </cell>
          <cell r="C160" t="str">
            <v>VOLMEH</v>
          </cell>
        </row>
        <row r="161">
          <cell r="A161" t="str">
            <v>DPRPN</v>
          </cell>
          <cell r="B161" t="str">
            <v>INTLAK</v>
          </cell>
          <cell r="C161" t="str">
            <v>INDIK</v>
          </cell>
        </row>
        <row r="162">
          <cell r="A162" t="str">
            <v>DRAP09</v>
          </cell>
          <cell r="B162" t="str">
            <v>DRAP09</v>
          </cell>
          <cell r="C162" t="str">
            <v>DRAP09</v>
          </cell>
        </row>
        <row r="163">
          <cell r="A163" t="str">
            <v>DRATLA</v>
          </cell>
          <cell r="B163" t="str">
            <v>MODRA2</v>
          </cell>
          <cell r="C163" t="str">
            <v>DRATLA</v>
          </cell>
        </row>
        <row r="164">
          <cell r="A164" t="str">
            <v>DRDAPH</v>
          </cell>
          <cell r="B164" t="str">
            <v>ADONIS</v>
          </cell>
          <cell r="C164" t="str">
            <v>DRDAPH</v>
          </cell>
        </row>
        <row r="165">
          <cell r="A165" t="str">
            <v>ECCVAV</v>
          </cell>
          <cell r="B165" t="str">
            <v>ECCVAV</v>
          </cell>
          <cell r="C165" t="str">
            <v>POS</v>
          </cell>
        </row>
        <row r="166">
          <cell r="A166" t="str">
            <v>ELA</v>
          </cell>
          <cell r="B166" t="str">
            <v>BZS</v>
          </cell>
          <cell r="C166" t="str">
            <v>ELA</v>
          </cell>
        </row>
        <row r="167">
          <cell r="A167" t="str">
            <v>EMBPIL</v>
          </cell>
          <cell r="B167" t="str">
            <v>AVTSKL</v>
          </cell>
          <cell r="C167" t="str">
            <v>AUTSKL</v>
          </cell>
        </row>
        <row r="168">
          <cell r="A168" t="str">
            <v>ENJMAX</v>
          </cell>
          <cell r="B168" t="str">
            <v>ENJMAX</v>
          </cell>
          <cell r="C168" t="str">
            <v>MAXI</v>
          </cell>
        </row>
        <row r="169">
          <cell r="A169" t="str">
            <v>ENJO01</v>
          </cell>
          <cell r="B169" t="str">
            <v>OKPOK</v>
          </cell>
          <cell r="C169" t="str">
            <v>NAMAX</v>
          </cell>
        </row>
        <row r="170">
          <cell r="A170" t="str">
            <v>EVAUTO</v>
          </cell>
          <cell r="B170" t="str">
            <v>SBZADE</v>
          </cell>
          <cell r="C170" t="str">
            <v>AUTBRI</v>
          </cell>
        </row>
        <row r="171">
          <cell r="A171" t="str">
            <v>FBANAR</v>
          </cell>
          <cell r="B171" t="str">
            <v>DZK</v>
          </cell>
          <cell r="C171" t="str">
            <v>DJEKLU</v>
          </cell>
        </row>
        <row r="172">
          <cell r="A172" t="str">
            <v>FBARAC</v>
          </cell>
          <cell r="B172" t="str">
            <v>FBARAC</v>
          </cell>
          <cell r="C172" t="str">
            <v>NASLST</v>
          </cell>
        </row>
        <row r="173">
          <cell r="A173" t="str">
            <v>FIPOU</v>
          </cell>
          <cell r="B173" t="str">
            <v>FIL</v>
          </cell>
          <cell r="C173" t="str">
            <v>FIL</v>
          </cell>
        </row>
        <row r="174">
          <cell r="A174" t="str">
            <v>FIRBAG</v>
          </cell>
          <cell r="B174" t="str">
            <v>MREZA</v>
          </cell>
          <cell r="C174" t="str">
            <v>MREZA</v>
          </cell>
        </row>
        <row r="175">
          <cell r="A175" t="str">
            <v>FOLHOM</v>
          </cell>
          <cell r="B175" t="str">
            <v>FOLHOM</v>
          </cell>
          <cell r="C175" t="str">
            <v>PROSVJ</v>
          </cell>
        </row>
        <row r="176">
          <cell r="A176" t="str">
            <v>FPASS</v>
          </cell>
          <cell r="B176" t="str">
            <v>FPASS</v>
          </cell>
          <cell r="C176" t="str">
            <v>RUCKOC</v>
          </cell>
        </row>
        <row r="177">
          <cell r="A177" t="str">
            <v>GALERI</v>
          </cell>
          <cell r="B177" t="str">
            <v>NOSPRT</v>
          </cell>
          <cell r="C177" t="str">
            <v>KRONOS</v>
          </cell>
        </row>
        <row r="178">
          <cell r="A178" t="str">
            <v>GALERT</v>
          </cell>
          <cell r="B178" t="str">
            <v>GALERT</v>
          </cell>
          <cell r="C178" t="str">
            <v>KROVNO</v>
          </cell>
        </row>
        <row r="179">
          <cell r="A179" t="str">
            <v>GIRAFO</v>
          </cell>
          <cell r="B179" t="str">
            <v>DVIROB</v>
          </cell>
          <cell r="C179" t="str">
            <v>GIRAFO</v>
          </cell>
        </row>
        <row r="180">
          <cell r="A180" t="str">
            <v>GIRAPL</v>
          </cell>
          <cell r="B180" t="str">
            <v>DVIRPL</v>
          </cell>
          <cell r="C180" t="str">
            <v>PORUPL</v>
          </cell>
        </row>
        <row r="181">
          <cell r="A181" t="str">
            <v>GIRAVT</v>
          </cell>
          <cell r="B181" t="str">
            <v>DVIZRO</v>
          </cell>
          <cell r="C181" t="str">
            <v>PORUB</v>
          </cell>
        </row>
        <row r="182">
          <cell r="A182" t="str">
            <v>HACAEC</v>
          </cell>
          <cell r="B182" t="str">
            <v>OBLOGA</v>
          </cell>
          <cell r="C182" t="str">
            <v>BOCOBL</v>
          </cell>
        </row>
        <row r="183">
          <cell r="A183" t="str">
            <v>HAYCHA</v>
          </cell>
          <cell r="B183" t="str">
            <v>HAYCHA</v>
          </cell>
          <cell r="C183" t="str">
            <v>PODVRA</v>
          </cell>
        </row>
        <row r="184">
          <cell r="A184" t="str">
            <v>HAYN02</v>
          </cell>
          <cell r="B184" t="str">
            <v>HAYN02</v>
          </cell>
          <cell r="C184" t="str">
            <v>DVODVR</v>
          </cell>
        </row>
        <row r="185">
          <cell r="A185" t="str">
            <v>HAYON</v>
          </cell>
          <cell r="B185" t="str">
            <v>DVIVRA</v>
          </cell>
          <cell r="C185" t="str">
            <v>PODIZV</v>
          </cell>
        </row>
        <row r="186">
          <cell r="A186" t="str">
            <v>HAYVIT</v>
          </cell>
          <cell r="B186" t="str">
            <v>STEK</v>
          </cell>
          <cell r="C186" t="str">
            <v>OSTAK</v>
          </cell>
        </row>
        <row r="187">
          <cell r="A187" t="str">
            <v>INFR</v>
          </cell>
          <cell r="B187" t="str">
            <v>CINF</v>
          </cell>
          <cell r="C187" t="str">
            <v>INFR</v>
          </cell>
        </row>
        <row r="188">
          <cell r="A188" t="str">
            <v>JALU01</v>
          </cell>
          <cell r="B188" t="str">
            <v>ALU1</v>
          </cell>
          <cell r="C188" t="str">
            <v>ALU1</v>
          </cell>
        </row>
        <row r="189">
          <cell r="A189" t="str">
            <v>JALU02</v>
          </cell>
          <cell r="B189" t="str">
            <v>ALU2</v>
          </cell>
          <cell r="C189" t="str">
            <v>ALU2</v>
          </cell>
        </row>
        <row r="190">
          <cell r="A190" t="str">
            <v>JALU03</v>
          </cell>
          <cell r="B190" t="str">
            <v>JALU03</v>
          </cell>
          <cell r="C190" t="str">
            <v>ALU3</v>
          </cell>
        </row>
        <row r="191">
          <cell r="A191" t="str">
            <v>JALU14</v>
          </cell>
          <cell r="B191" t="str">
            <v>ALU14</v>
          </cell>
          <cell r="C191" t="str">
            <v>JALU14</v>
          </cell>
        </row>
        <row r="192">
          <cell r="A192" t="str">
            <v>JALU15</v>
          </cell>
          <cell r="B192" t="str">
            <v>ALU15</v>
          </cell>
          <cell r="C192" t="str">
            <v>JALU15</v>
          </cell>
        </row>
        <row r="193">
          <cell r="A193" t="str">
            <v>JANALU</v>
          </cell>
          <cell r="B193" t="str">
            <v>ALU</v>
          </cell>
          <cell r="C193" t="str">
            <v>ALU</v>
          </cell>
        </row>
        <row r="194">
          <cell r="A194" t="str">
            <v>JANTO1</v>
          </cell>
          <cell r="B194" t="str">
            <v>14COL</v>
          </cell>
          <cell r="C194" t="str">
            <v>14COLA</v>
          </cell>
        </row>
        <row r="195">
          <cell r="A195" t="str">
            <v>JTOL14</v>
          </cell>
          <cell r="B195" t="str">
            <v>PLAT14</v>
          </cell>
          <cell r="C195" t="str">
            <v>JTOL14</v>
          </cell>
        </row>
        <row r="196">
          <cell r="A196" t="str">
            <v>KIT850</v>
          </cell>
          <cell r="B196" t="str">
            <v>OS850</v>
          </cell>
          <cell r="C196" t="str">
            <v>POVNOS</v>
          </cell>
        </row>
        <row r="197">
          <cell r="A197" t="str">
            <v>KSET</v>
          </cell>
          <cell r="B197" t="str">
            <v>KAS</v>
          </cell>
          <cell r="C197" t="str">
            <v>KSET</v>
          </cell>
        </row>
        <row r="198">
          <cell r="A198" t="str">
            <v>KTGREP</v>
          </cell>
          <cell r="B198" t="str">
            <v>KTGREP</v>
          </cell>
          <cell r="C198" t="str">
            <v>PRIBOR</v>
          </cell>
        </row>
        <row r="199">
          <cell r="A199" t="str">
            <v>LAC</v>
          </cell>
          <cell r="B199" t="str">
            <v>OZS</v>
          </cell>
          <cell r="C199" t="str">
            <v>GST</v>
          </cell>
        </row>
        <row r="200">
          <cell r="A200" t="str">
            <v>LADECH</v>
          </cell>
          <cell r="B200" t="str">
            <v>XENON</v>
          </cell>
          <cell r="C200" t="str">
            <v>XENON</v>
          </cell>
        </row>
        <row r="201">
          <cell r="A201" t="str">
            <v>LAMAVT</v>
          </cell>
          <cell r="B201" t="str">
            <v>LAMAVT</v>
          </cell>
          <cell r="C201" t="str">
            <v>AERO</v>
          </cell>
        </row>
        <row r="202">
          <cell r="A202" t="str">
            <v>LAROU</v>
          </cell>
          <cell r="B202" t="str">
            <v>DVISTE</v>
          </cell>
          <cell r="C202" t="str">
            <v>STSOTV</v>
          </cell>
        </row>
        <row r="203">
          <cell r="A203" t="str">
            <v>LAVAND</v>
          </cell>
          <cell r="B203" t="str">
            <v>PISANA</v>
          </cell>
          <cell r="C203" t="str">
            <v>LAVAND</v>
          </cell>
        </row>
        <row r="204">
          <cell r="A204" t="str">
            <v>LAVPH</v>
          </cell>
          <cell r="B204" t="str">
            <v>BRISZA</v>
          </cell>
          <cell r="C204" t="str">
            <v>PRSVJ</v>
          </cell>
        </row>
        <row r="205">
          <cell r="A205" t="str">
            <v>LECMP3</v>
          </cell>
          <cell r="B205" t="str">
            <v>LECMP3</v>
          </cell>
          <cell r="C205" t="str">
            <v>ACBOX</v>
          </cell>
        </row>
        <row r="206">
          <cell r="A206" t="str">
            <v>LNC</v>
          </cell>
          <cell r="B206" t="str">
            <v>NOZS</v>
          </cell>
          <cell r="C206" t="str">
            <v>LIMVR</v>
          </cell>
        </row>
        <row r="207">
          <cell r="A207" t="str">
            <v>LVARAP</v>
          </cell>
          <cell r="B207" t="str">
            <v>STEKEL</v>
          </cell>
          <cell r="C207" t="str">
            <v>ELSTRB</v>
          </cell>
        </row>
        <row r="208">
          <cell r="A208" t="str">
            <v>LVAREL</v>
          </cell>
          <cell r="B208" t="str">
            <v>ZASEL</v>
          </cell>
          <cell r="C208" t="str">
            <v>ELST</v>
          </cell>
        </row>
        <row r="209">
          <cell r="A209" t="str">
            <v>LVAVAP</v>
          </cell>
          <cell r="B209" t="str">
            <v>AVZAP</v>
          </cell>
          <cell r="C209" t="str">
            <v>LVAVAP</v>
          </cell>
        </row>
        <row r="210">
          <cell r="A210" t="str">
            <v>LVAVEL</v>
          </cell>
          <cell r="B210" t="str">
            <v>ELSTE</v>
          </cell>
          <cell r="C210" t="str">
            <v>ESTK</v>
          </cell>
        </row>
        <row r="211">
          <cell r="A211" t="str">
            <v>LVAVIP</v>
          </cell>
          <cell r="B211" t="str">
            <v>LVAVIP</v>
          </cell>
          <cell r="C211" t="str">
            <v>IMOPS</v>
          </cell>
        </row>
        <row r="212">
          <cell r="A212" t="str">
            <v>LVCIPE</v>
          </cell>
          <cell r="B212" t="str">
            <v>LVCIPE</v>
          </cell>
          <cell r="C212" t="str">
            <v>PSELVI</v>
          </cell>
        </row>
        <row r="213">
          <cell r="A213" t="str">
            <v>LVE</v>
          </cell>
          <cell r="B213" t="str">
            <v>EDS</v>
          </cell>
          <cell r="C213" t="str">
            <v>ELSTAK</v>
          </cell>
        </row>
        <row r="214">
          <cell r="A214" t="str">
            <v>LVEAR</v>
          </cell>
          <cell r="B214" t="str">
            <v>ELZAS</v>
          </cell>
          <cell r="C214" t="str">
            <v>LVEAR</v>
          </cell>
        </row>
        <row r="215">
          <cell r="A215" t="str">
            <v>LVIT04</v>
          </cell>
          <cell r="B215" t="str">
            <v>LVIT04</v>
          </cell>
          <cell r="C215" t="str">
            <v>BRZ130</v>
          </cell>
        </row>
        <row r="216">
          <cell r="A216" t="str">
            <v>LVPAPI</v>
          </cell>
          <cell r="B216" t="str">
            <v>DVSTSE</v>
          </cell>
          <cell r="C216" t="str">
            <v>ELPREB</v>
          </cell>
        </row>
        <row r="217">
          <cell r="A217" t="str">
            <v>LVTR02</v>
          </cell>
          <cell r="B217" t="str">
            <v>LVTR02</v>
          </cell>
          <cell r="C217" t="str">
            <v>BRZ100</v>
          </cell>
        </row>
        <row r="218">
          <cell r="A218" t="str">
            <v>MONORM</v>
          </cell>
          <cell r="B218" t="str">
            <v>13COL</v>
          </cell>
          <cell r="C218" t="str">
            <v>MONORM</v>
          </cell>
        </row>
        <row r="219">
          <cell r="A219" t="str">
            <v>MOQUET</v>
          </cell>
          <cell r="B219" t="str">
            <v>MOQUET</v>
          </cell>
          <cell r="C219" t="str">
            <v>TEPIH</v>
          </cell>
        </row>
        <row r="220">
          <cell r="A220" t="str">
            <v>MPDAR</v>
          </cell>
          <cell r="B220" t="str">
            <v>MPDAR</v>
          </cell>
          <cell r="C220" t="str">
            <v>STSTEP</v>
          </cell>
        </row>
        <row r="221">
          <cell r="A221" t="str">
            <v>MPLAT</v>
          </cell>
          <cell r="B221" t="str">
            <v>STOPZD</v>
          </cell>
          <cell r="C221" t="str">
            <v>BOSTEP</v>
          </cell>
        </row>
        <row r="222">
          <cell r="A222" t="str">
            <v>NINAV5</v>
          </cell>
          <cell r="B222" t="str">
            <v>NAVIGA</v>
          </cell>
          <cell r="C222" t="str">
            <v>NINAV5</v>
          </cell>
        </row>
        <row r="223">
          <cell r="A223" t="str">
            <v>OUTOEL</v>
          </cell>
          <cell r="B223" t="str">
            <v>SOEL</v>
          </cell>
          <cell r="C223" t="str">
            <v>OUTOEL</v>
          </cell>
        </row>
        <row r="224">
          <cell r="A224" t="str">
            <v>OUTOMA</v>
          </cell>
          <cell r="B224" t="str">
            <v>SORO</v>
          </cell>
          <cell r="C224" t="str">
            <v>OUTOMA</v>
          </cell>
        </row>
        <row r="225">
          <cell r="A225" t="str">
            <v>PACK1</v>
          </cell>
          <cell r="B225" t="str">
            <v>PAKET6</v>
          </cell>
          <cell r="C225" t="str">
            <v>PACK1</v>
          </cell>
        </row>
        <row r="226">
          <cell r="A226" t="str">
            <v>PACK2</v>
          </cell>
          <cell r="B226" t="str">
            <v>PAKET2</v>
          </cell>
          <cell r="C226" t="str">
            <v>PACK2</v>
          </cell>
        </row>
        <row r="227">
          <cell r="A227" t="str">
            <v>PACK6</v>
          </cell>
          <cell r="B227" t="str">
            <v>PACK6</v>
          </cell>
          <cell r="C227" t="str">
            <v>KROM1</v>
          </cell>
        </row>
        <row r="228">
          <cell r="A228" t="str">
            <v>PAELEC</v>
          </cell>
          <cell r="B228" t="str">
            <v>SEDSPO</v>
          </cell>
          <cell r="C228" t="str">
            <v>ELPODS</v>
          </cell>
        </row>
        <row r="229">
          <cell r="A229" t="str">
            <v>PAFIXE</v>
          </cell>
          <cell r="B229" t="str">
            <v>PAFIXE</v>
          </cell>
          <cell r="C229" t="str">
            <v>SJEDF</v>
          </cell>
        </row>
        <row r="230">
          <cell r="A230" t="str">
            <v>PAINCL</v>
          </cell>
          <cell r="B230" t="str">
            <v>SED</v>
          </cell>
          <cell r="C230" t="str">
            <v>PODSSJ</v>
          </cell>
        </row>
        <row r="231">
          <cell r="A231" t="str">
            <v>PAKAME</v>
          </cell>
          <cell r="B231" t="str">
            <v>PKURED</v>
          </cell>
          <cell r="C231" t="str">
            <v>PAKETA</v>
          </cell>
        </row>
        <row r="232">
          <cell r="A232" t="str">
            <v>PAKEL1</v>
          </cell>
          <cell r="B232" t="str">
            <v>PROFI</v>
          </cell>
          <cell r="C232" t="str">
            <v>PAKEL</v>
          </cell>
        </row>
        <row r="233">
          <cell r="A233" t="str">
            <v>PAKENF</v>
          </cell>
          <cell r="B233" t="str">
            <v>PAKOTR</v>
          </cell>
          <cell r="C233" t="str">
            <v>PAKENF</v>
          </cell>
        </row>
        <row r="234">
          <cell r="A234" t="str">
            <v>PAKSP3</v>
          </cell>
          <cell r="B234" t="str">
            <v>PAKETS</v>
          </cell>
          <cell r="C234" t="str">
            <v>PAKSP3</v>
          </cell>
        </row>
        <row r="235">
          <cell r="A235" t="str">
            <v>PALOMB</v>
          </cell>
          <cell r="B235" t="str">
            <v>KOMSED</v>
          </cell>
          <cell r="C235" t="str">
            <v>KONSUS</v>
          </cell>
        </row>
        <row r="236">
          <cell r="A236" t="str">
            <v>PARBUF</v>
          </cell>
          <cell r="B236" t="str">
            <v>OJODSP</v>
          </cell>
          <cell r="C236" t="str">
            <v>BULL</v>
          </cell>
        </row>
        <row r="237">
          <cell r="A237" t="str">
            <v>PAREHA</v>
          </cell>
          <cell r="B237" t="str">
            <v>PAREHA</v>
          </cell>
          <cell r="C237" t="str">
            <v>SUSJED</v>
          </cell>
        </row>
        <row r="238">
          <cell r="A238" t="str">
            <v>PARERA</v>
          </cell>
          <cell r="B238" t="str">
            <v>GIBSED</v>
          </cell>
          <cell r="C238" t="str">
            <v>PARERA</v>
          </cell>
        </row>
        <row r="239">
          <cell r="A239" t="str">
            <v>PARERE</v>
          </cell>
          <cell r="B239" t="str">
            <v>ZLOSED</v>
          </cell>
          <cell r="C239" t="str">
            <v>SKLSJE</v>
          </cell>
        </row>
        <row r="240">
          <cell r="A240" t="str">
            <v>PARHAC</v>
          </cell>
          <cell r="B240" t="str">
            <v>PARHAC</v>
          </cell>
          <cell r="C240" t="str">
            <v>SUPOD</v>
          </cell>
        </row>
        <row r="241">
          <cell r="A241" t="str">
            <v>PARHAP</v>
          </cell>
          <cell r="B241" t="str">
            <v>PARHAP</v>
          </cell>
          <cell r="C241" t="str">
            <v>SUOK</v>
          </cell>
        </row>
        <row r="242">
          <cell r="A242" t="str">
            <v>PARLEL</v>
          </cell>
          <cell r="B242" t="str">
            <v>ELNASL</v>
          </cell>
          <cell r="C242" t="str">
            <v>ELSUVS</v>
          </cell>
        </row>
        <row r="243">
          <cell r="A243" t="str">
            <v>PARMA1</v>
          </cell>
          <cell r="B243" t="str">
            <v>PARMA1</v>
          </cell>
          <cell r="C243" t="str">
            <v>POSUS</v>
          </cell>
        </row>
        <row r="244">
          <cell r="A244" t="str">
            <v>PARP18</v>
          </cell>
          <cell r="B244" t="str">
            <v>180PLO</v>
          </cell>
          <cell r="C244" t="str">
            <v>SV180</v>
          </cell>
        </row>
        <row r="245">
          <cell r="A245" t="str">
            <v>PARP27</v>
          </cell>
          <cell r="B245" t="str">
            <v>270PLO</v>
          </cell>
          <cell r="C245" t="str">
            <v>SV270</v>
          </cell>
        </row>
        <row r="246">
          <cell r="A246" t="str">
            <v>PARV27</v>
          </cell>
          <cell r="B246" t="str">
            <v>270STK</v>
          </cell>
          <cell r="C246" t="str">
            <v>SV270S</v>
          </cell>
        </row>
        <row r="247">
          <cell r="A247" t="str">
            <v>PASANS</v>
          </cell>
          <cell r="B247" t="str">
            <v>PASANS</v>
          </cell>
          <cell r="C247" t="str">
            <v>BEZSUS</v>
          </cell>
        </row>
        <row r="248">
          <cell r="A248" t="str">
            <v>PASFIX</v>
          </cell>
          <cell r="B248" t="str">
            <v>FIKSOV</v>
          </cell>
          <cell r="C248" t="str">
            <v>FIXSSJ</v>
          </cell>
        </row>
        <row r="249">
          <cell r="A249" t="str">
            <v>PBAG01</v>
          </cell>
          <cell r="B249" t="str">
            <v>PBAG01</v>
          </cell>
          <cell r="C249" t="str">
            <v>NOSAC1</v>
          </cell>
        </row>
        <row r="250">
          <cell r="A250" t="str">
            <v>PBAG02</v>
          </cell>
          <cell r="B250" t="str">
            <v>PBAG02</v>
          </cell>
          <cell r="C250" t="str">
            <v>NOSAC2</v>
          </cell>
        </row>
        <row r="251">
          <cell r="A251" t="str">
            <v>PBCH</v>
          </cell>
          <cell r="B251" t="str">
            <v>OGVS</v>
          </cell>
          <cell r="C251" t="str">
            <v>GVS</v>
          </cell>
        </row>
        <row r="252">
          <cell r="A252" t="str">
            <v>PBOR02</v>
          </cell>
          <cell r="B252" t="str">
            <v>DRUARM</v>
          </cell>
          <cell r="C252" t="str">
            <v>APLOC2</v>
          </cell>
        </row>
        <row r="253">
          <cell r="A253" t="str">
            <v>PBRA</v>
          </cell>
          <cell r="B253" t="str">
            <v>PBRA</v>
          </cell>
          <cell r="C253" t="str">
            <v>ATERM</v>
          </cell>
        </row>
        <row r="254">
          <cell r="A254" t="str">
            <v>PCHARG</v>
          </cell>
          <cell r="B254" t="str">
            <v>PCHARG</v>
          </cell>
          <cell r="C254" t="str">
            <v>NOBICI</v>
          </cell>
        </row>
        <row r="255">
          <cell r="A255" t="str">
            <v>PFMOT</v>
          </cell>
          <cell r="B255" t="str">
            <v>ELVTIC</v>
          </cell>
          <cell r="C255" t="str">
            <v>ODIMOT</v>
          </cell>
        </row>
        <row r="256">
          <cell r="A256" t="str">
            <v>PIVANT</v>
          </cell>
          <cell r="B256" t="str">
            <v>SEDVRT</v>
          </cell>
          <cell r="C256" t="str">
            <v>OKRSJE</v>
          </cell>
        </row>
        <row r="257">
          <cell r="A257" t="str">
            <v>PK8400</v>
          </cell>
          <cell r="B257" t="str">
            <v>PK8400</v>
          </cell>
          <cell r="C257" t="str">
            <v>KROM2</v>
          </cell>
        </row>
        <row r="258">
          <cell r="A258" t="str">
            <v>PK8444</v>
          </cell>
          <cell r="B258" t="str">
            <v>PK8444</v>
          </cell>
          <cell r="C258" t="str">
            <v>XENOPA</v>
          </cell>
        </row>
        <row r="259">
          <cell r="A259" t="str">
            <v>PK851</v>
          </cell>
          <cell r="B259" t="str">
            <v>PK851</v>
          </cell>
          <cell r="C259" t="str">
            <v>PAKUD</v>
          </cell>
        </row>
        <row r="260">
          <cell r="A260" t="str">
            <v>PK852</v>
          </cell>
          <cell r="B260" t="str">
            <v>PK852</v>
          </cell>
          <cell r="C260" t="str">
            <v>PAKVI</v>
          </cell>
        </row>
        <row r="261">
          <cell r="A261" t="str">
            <v>PK853</v>
          </cell>
          <cell r="B261" t="str">
            <v>PK853</v>
          </cell>
          <cell r="C261" t="str">
            <v>PAKETI</v>
          </cell>
        </row>
        <row r="262">
          <cell r="A262" t="str">
            <v>PKATH</v>
          </cell>
          <cell r="B262" t="str">
            <v>PAKETK</v>
          </cell>
          <cell r="C262" t="str">
            <v>PKATH</v>
          </cell>
        </row>
        <row r="263">
          <cell r="A263" t="str">
            <v>PKCA03</v>
          </cell>
          <cell r="B263" t="str">
            <v>PAKLI</v>
          </cell>
          <cell r="C263" t="str">
            <v>PKCA03</v>
          </cell>
        </row>
        <row r="264">
          <cell r="A264" t="str">
            <v>PKCCAB</v>
          </cell>
          <cell r="B264" t="str">
            <v>PKCCAB</v>
          </cell>
          <cell r="C264" t="str">
            <v>PAKUDO</v>
          </cell>
        </row>
        <row r="265">
          <cell r="A265" t="str">
            <v>PKCFT</v>
          </cell>
          <cell r="B265" t="str">
            <v>PAKCON</v>
          </cell>
          <cell r="C265" t="str">
            <v>PKCFT</v>
          </cell>
        </row>
        <row r="266">
          <cell r="A266" t="str">
            <v>PKCLM1</v>
          </cell>
          <cell r="B266" t="str">
            <v>PAKLAT</v>
          </cell>
          <cell r="C266" t="str">
            <v>PKCLM1</v>
          </cell>
        </row>
        <row r="267">
          <cell r="A267" t="str">
            <v>PKCONF</v>
          </cell>
          <cell r="B267" t="str">
            <v>KONFOR</v>
          </cell>
          <cell r="C267" t="str">
            <v>CONFOR</v>
          </cell>
        </row>
        <row r="268">
          <cell r="A268" t="str">
            <v>PKCORN</v>
          </cell>
          <cell r="B268" t="str">
            <v>PAKETI</v>
          </cell>
          <cell r="C268" t="str">
            <v>PKCORN</v>
          </cell>
        </row>
        <row r="269">
          <cell r="A269" t="str">
            <v>PKCOTH</v>
          </cell>
          <cell r="B269" t="str">
            <v>PKATER</v>
          </cell>
          <cell r="C269" t="str">
            <v>KATER</v>
          </cell>
        </row>
        <row r="270">
          <cell r="A270" t="str">
            <v>PKELEC</v>
          </cell>
          <cell r="B270" t="str">
            <v>PELECT</v>
          </cell>
          <cell r="C270" t="str">
            <v>PKELEC</v>
          </cell>
        </row>
        <row r="271">
          <cell r="A271" t="str">
            <v>PKEQ1</v>
          </cell>
          <cell r="B271" t="str">
            <v>PAKET1</v>
          </cell>
          <cell r="C271" t="str">
            <v>PKEQ1</v>
          </cell>
        </row>
        <row r="272">
          <cell r="A272" t="str">
            <v>PKEQ4</v>
          </cell>
          <cell r="B272" t="str">
            <v>PAKET4</v>
          </cell>
          <cell r="C272" t="str">
            <v>PKEQ4</v>
          </cell>
        </row>
        <row r="273">
          <cell r="A273" t="str">
            <v>PKEQ5</v>
          </cell>
          <cell r="B273" t="str">
            <v>PAKET5</v>
          </cell>
          <cell r="C273" t="str">
            <v>PKEQ5</v>
          </cell>
        </row>
        <row r="274">
          <cell r="A274" t="str">
            <v>PKERGO</v>
          </cell>
          <cell r="B274" t="str">
            <v>PAKETE</v>
          </cell>
          <cell r="C274" t="str">
            <v>PAKETE</v>
          </cell>
        </row>
        <row r="275">
          <cell r="A275" t="str">
            <v>PKFAMI</v>
          </cell>
          <cell r="B275" t="str">
            <v>PKFAMI</v>
          </cell>
          <cell r="C275" t="str">
            <v>OBIPAK</v>
          </cell>
        </row>
        <row r="276">
          <cell r="A276" t="str">
            <v>PKFONC</v>
          </cell>
          <cell r="B276" t="str">
            <v>PKFONC</v>
          </cell>
          <cell r="C276" t="str">
            <v>EPAK</v>
          </cell>
        </row>
        <row r="277">
          <cell r="A277" t="str">
            <v>PKGF1</v>
          </cell>
          <cell r="B277" t="str">
            <v>PKGF1</v>
          </cell>
          <cell r="C277" t="str">
            <v>RECARO</v>
          </cell>
        </row>
        <row r="278">
          <cell r="A278" t="str">
            <v>PKHIV</v>
          </cell>
          <cell r="B278" t="str">
            <v>PKHIV</v>
          </cell>
          <cell r="C278" t="str">
            <v>PAKZIM</v>
          </cell>
        </row>
        <row r="279">
          <cell r="A279" t="str">
            <v>PKHIV1</v>
          </cell>
          <cell r="B279" t="str">
            <v>PAKETZ</v>
          </cell>
          <cell r="C279" t="str">
            <v>PKHIV1</v>
          </cell>
        </row>
        <row r="280">
          <cell r="A280" t="str">
            <v>PKLUXE</v>
          </cell>
          <cell r="B280" t="str">
            <v>PAKETL</v>
          </cell>
          <cell r="C280" t="str">
            <v>PKLUXE</v>
          </cell>
        </row>
        <row r="281">
          <cell r="A281" t="str">
            <v>PKTHER</v>
          </cell>
          <cell r="B281" t="str">
            <v>ATPAK</v>
          </cell>
          <cell r="C281" t="str">
            <v>PAKTER</v>
          </cell>
        </row>
        <row r="282">
          <cell r="A282" t="str">
            <v>PKUTI</v>
          </cell>
          <cell r="B282" t="str">
            <v>PAKET</v>
          </cell>
          <cell r="C282" t="str">
            <v>PKUTI</v>
          </cell>
        </row>
        <row r="283">
          <cell r="A283" t="str">
            <v>PKVITR</v>
          </cell>
          <cell r="B283" t="str">
            <v>PAKZAS</v>
          </cell>
          <cell r="C283" t="str">
            <v>VITRAG</v>
          </cell>
        </row>
        <row r="284">
          <cell r="A284" t="str">
            <v>PLBOIS</v>
          </cell>
          <cell r="B284" t="str">
            <v>LESTLA</v>
          </cell>
          <cell r="C284" t="str">
            <v>PLBOIS</v>
          </cell>
        </row>
        <row r="285">
          <cell r="A285" t="str">
            <v>PLCBOR</v>
          </cell>
          <cell r="B285" t="str">
            <v>LESPRT</v>
          </cell>
          <cell r="C285" t="str">
            <v>PLCBOR</v>
          </cell>
        </row>
        <row r="286">
          <cell r="A286" t="str">
            <v>PLCRES</v>
          </cell>
          <cell r="B286" t="str">
            <v>LESTOV</v>
          </cell>
          <cell r="C286" t="str">
            <v>DRVPOD</v>
          </cell>
        </row>
        <row r="287">
          <cell r="A287" t="str">
            <v>PLDB</v>
          </cell>
          <cell r="B287" t="str">
            <v>KDVB</v>
          </cell>
          <cell r="C287" t="str">
            <v>PLDB</v>
          </cell>
        </row>
        <row r="288">
          <cell r="A288" t="str">
            <v>PLDCT</v>
          </cell>
          <cell r="B288" t="str">
            <v>DRSDVR</v>
          </cell>
          <cell r="C288" t="str">
            <v>KLIVR</v>
          </cell>
        </row>
        <row r="289">
          <cell r="A289" t="str">
            <v>PLDCVF</v>
          </cell>
          <cell r="B289" t="str">
            <v>DDVSTK</v>
          </cell>
          <cell r="C289" t="str">
            <v>DESKLO</v>
          </cell>
        </row>
        <row r="290">
          <cell r="A290" t="str">
            <v>PLDCVO</v>
          </cell>
          <cell r="B290" t="str">
            <v>BOCOKN</v>
          </cell>
          <cell r="C290" t="str">
            <v>DKVRO</v>
          </cell>
        </row>
        <row r="291">
          <cell r="A291" t="str">
            <v>PLGB</v>
          </cell>
          <cell r="B291" t="str">
            <v>KLV</v>
          </cell>
          <cell r="C291" t="str">
            <v>PLGB</v>
          </cell>
        </row>
        <row r="292">
          <cell r="A292" t="str">
            <v>PLGC</v>
          </cell>
          <cell r="B292" t="str">
            <v>DLV</v>
          </cell>
          <cell r="C292" t="str">
            <v>PLGC</v>
          </cell>
        </row>
        <row r="293">
          <cell r="A293" t="str">
            <v>PLGCT</v>
          </cell>
          <cell r="B293" t="str">
            <v>LDVPLO</v>
          </cell>
          <cell r="C293" t="str">
            <v>LKVLIM</v>
          </cell>
        </row>
        <row r="294">
          <cell r="A294" t="str">
            <v>PLGCVF</v>
          </cell>
          <cell r="B294" t="str">
            <v>LDVSTK</v>
          </cell>
          <cell r="C294" t="str">
            <v>LKVOST</v>
          </cell>
        </row>
        <row r="295">
          <cell r="A295" t="str">
            <v>PLGCVO</v>
          </cell>
          <cell r="B295" t="str">
            <v>LDVSTE</v>
          </cell>
          <cell r="C295" t="str">
            <v>LKVRO</v>
          </cell>
        </row>
        <row r="296">
          <cell r="A296" t="str">
            <v>PLINT</v>
          </cell>
          <cell r="B296" t="str">
            <v>NOTZAS</v>
          </cell>
          <cell r="C296" t="str">
            <v>PODROB</v>
          </cell>
        </row>
        <row r="297">
          <cell r="A297" t="str">
            <v>PNLDT</v>
          </cell>
          <cell r="B297" t="str">
            <v>PNLDT</v>
          </cell>
          <cell r="C297" t="str">
            <v>LIMBOK</v>
          </cell>
        </row>
        <row r="298">
          <cell r="A298" t="str">
            <v>PNLGVF</v>
          </cell>
          <cell r="B298" t="str">
            <v>PNLGVF</v>
          </cell>
          <cell r="C298" t="str">
            <v>LOBOSF</v>
          </cell>
        </row>
        <row r="299">
          <cell r="A299" t="str">
            <v>POARPL</v>
          </cell>
          <cell r="B299" t="str">
            <v>PLOC</v>
          </cell>
          <cell r="C299" t="str">
            <v>NEGRES</v>
          </cell>
        </row>
        <row r="300">
          <cell r="A300" t="str">
            <v>POARVI</v>
          </cell>
          <cell r="B300" t="str">
            <v>STEKLO</v>
          </cell>
          <cell r="C300" t="str">
            <v>STAKLO</v>
          </cell>
        </row>
        <row r="301">
          <cell r="A301" t="str">
            <v>PRANGE</v>
          </cell>
          <cell r="B301" t="str">
            <v>PRANGE</v>
          </cell>
          <cell r="C301" t="str">
            <v>PRETUP</v>
          </cell>
        </row>
        <row r="302">
          <cell r="A302" t="str">
            <v>PRCFAR</v>
          </cell>
          <cell r="B302" t="str">
            <v>PRCFAR</v>
          </cell>
          <cell r="C302" t="str">
            <v>6NASL</v>
          </cell>
        </row>
        <row r="303">
          <cell r="A303" t="str">
            <v>PREGAL</v>
          </cell>
          <cell r="B303" t="str">
            <v>PREGAL</v>
          </cell>
          <cell r="C303" t="str">
            <v>KLIZA</v>
          </cell>
        </row>
        <row r="304">
          <cell r="A304" t="str">
            <v>PRERAD</v>
          </cell>
          <cell r="B304" t="str">
            <v>PREDOP</v>
          </cell>
          <cell r="C304" t="str">
            <v>PRERAD</v>
          </cell>
        </row>
        <row r="305">
          <cell r="A305" t="str">
            <v>PRETEL</v>
          </cell>
          <cell r="B305" t="str">
            <v>PRETEL</v>
          </cell>
          <cell r="C305" t="str">
            <v>GSM</v>
          </cell>
        </row>
        <row r="306">
          <cell r="A306" t="str">
            <v>PRIACC</v>
          </cell>
          <cell r="B306" t="str">
            <v>PRIACC</v>
          </cell>
          <cell r="C306" t="str">
            <v>UTICNI</v>
          </cell>
        </row>
        <row r="307">
          <cell r="A307" t="str">
            <v>PRLOO1</v>
          </cell>
          <cell r="B307" t="str">
            <v>PRLOO1</v>
          </cell>
          <cell r="C307" t="str">
            <v>KROM</v>
          </cell>
        </row>
        <row r="308">
          <cell r="A308" t="str">
            <v>PRLUXE</v>
          </cell>
          <cell r="B308" t="str">
            <v>PRLUXE</v>
          </cell>
          <cell r="C308" t="str">
            <v>PRLUX</v>
          </cell>
        </row>
        <row r="309">
          <cell r="A309" t="str">
            <v>PROJ2</v>
          </cell>
          <cell r="B309" t="str">
            <v>PROJ2</v>
          </cell>
          <cell r="C309" t="str">
            <v>SVJE2</v>
          </cell>
        </row>
        <row r="310">
          <cell r="A310" t="str">
            <v>PROJ3</v>
          </cell>
          <cell r="B310" t="str">
            <v>PROJ3</v>
          </cell>
          <cell r="C310" t="str">
            <v>SVJE3</v>
          </cell>
        </row>
        <row r="311">
          <cell r="A311" t="str">
            <v>PROJAB</v>
          </cell>
          <cell r="B311" t="str">
            <v>MEGL</v>
          </cell>
          <cell r="C311" t="str">
            <v>MAGL</v>
          </cell>
        </row>
        <row r="312">
          <cell r="A312" t="str">
            <v>PROJAD</v>
          </cell>
          <cell r="B312" t="str">
            <v>MEG</v>
          </cell>
          <cell r="C312" t="str">
            <v>PROJAD</v>
          </cell>
        </row>
        <row r="313">
          <cell r="A313" t="str">
            <v>PROJDO</v>
          </cell>
          <cell r="B313" t="str">
            <v>ZARDO</v>
          </cell>
          <cell r="C313" t="str">
            <v>PROJDO</v>
          </cell>
        </row>
        <row r="314">
          <cell r="A314" t="str">
            <v>PROSCS</v>
          </cell>
          <cell r="B314" t="str">
            <v>ZASCIT</v>
          </cell>
          <cell r="C314" t="str">
            <v>ZASTI</v>
          </cell>
        </row>
        <row r="315">
          <cell r="A315" t="str">
            <v>PRRAN</v>
          </cell>
          <cell r="B315" t="str">
            <v>PRRAN</v>
          </cell>
          <cell r="C315" t="str">
            <v>PRESJ</v>
          </cell>
        </row>
        <row r="316">
          <cell r="A316" t="str">
            <v>PRSPTR</v>
          </cell>
          <cell r="B316" t="str">
            <v>PRSPTR</v>
          </cell>
          <cell r="C316" t="str">
            <v>SPSASI</v>
          </cell>
        </row>
        <row r="317">
          <cell r="A317" t="str">
            <v>PRTREN</v>
          </cell>
          <cell r="B317" t="str">
            <v>PRTREN</v>
          </cell>
          <cell r="C317" t="str">
            <v>SIGOZ</v>
          </cell>
        </row>
        <row r="318">
          <cell r="A318" t="str">
            <v>PSP</v>
          </cell>
          <cell r="B318" t="str">
            <v>PLAT</v>
          </cell>
          <cell r="C318" t="str">
            <v>PNEU</v>
          </cell>
        </row>
        <row r="319">
          <cell r="A319" t="str">
            <v>PSPMRE</v>
          </cell>
          <cell r="B319" t="str">
            <v>PSPMRE</v>
          </cell>
          <cell r="C319" t="str">
            <v>OSVOG</v>
          </cell>
        </row>
        <row r="320">
          <cell r="A320" t="str">
            <v>PTANCC</v>
          </cell>
          <cell r="B320" t="str">
            <v>PTANCC</v>
          </cell>
          <cell r="C320" t="str">
            <v>KUKICE</v>
          </cell>
        </row>
        <row r="321">
          <cell r="A321" t="str">
            <v>PTANPC</v>
          </cell>
          <cell r="B321" t="str">
            <v>PTANPC</v>
          </cell>
          <cell r="C321" t="str">
            <v>DKUKIC</v>
          </cell>
        </row>
        <row r="322">
          <cell r="A322" t="str">
            <v>PTANPL</v>
          </cell>
          <cell r="B322" t="str">
            <v>PRITRD</v>
          </cell>
          <cell r="C322" t="str">
            <v>DRZAC</v>
          </cell>
        </row>
        <row r="323">
          <cell r="A323" t="str">
            <v>PTCAV</v>
          </cell>
          <cell r="B323" t="str">
            <v>ZATEG</v>
          </cell>
          <cell r="C323" t="str">
            <v>PTCAV</v>
          </cell>
        </row>
        <row r="324">
          <cell r="A324" t="str">
            <v>RADI</v>
          </cell>
          <cell r="B324" t="str">
            <v>RK</v>
          </cell>
          <cell r="C324" t="str">
            <v>RADI</v>
          </cell>
        </row>
        <row r="325">
          <cell r="A325" t="str">
            <v>RALU14</v>
          </cell>
          <cell r="B325" t="str">
            <v>RALU14</v>
          </cell>
          <cell r="C325" t="str">
            <v>ALU14</v>
          </cell>
        </row>
        <row r="326">
          <cell r="A326" t="str">
            <v>RALU15</v>
          </cell>
          <cell r="B326" t="str">
            <v>RALU15</v>
          </cell>
          <cell r="C326" t="str">
            <v>ALU15</v>
          </cell>
        </row>
        <row r="327">
          <cell r="A327" t="str">
            <v>RALU16</v>
          </cell>
          <cell r="B327" t="str">
            <v>RALU16</v>
          </cell>
          <cell r="C327" t="str">
            <v>ALU16</v>
          </cell>
        </row>
        <row r="328">
          <cell r="A328" t="str">
            <v>RALU17</v>
          </cell>
          <cell r="B328" t="str">
            <v>RALU17</v>
          </cell>
          <cell r="C328" t="str">
            <v>ALU17</v>
          </cell>
        </row>
        <row r="329">
          <cell r="A329" t="str">
            <v>RALU18</v>
          </cell>
          <cell r="B329" t="str">
            <v>RALU18</v>
          </cell>
          <cell r="C329" t="str">
            <v>ALU18</v>
          </cell>
        </row>
        <row r="330">
          <cell r="A330" t="str">
            <v>RANPAV</v>
          </cell>
          <cell r="B330" t="str">
            <v>POLMAL</v>
          </cell>
          <cell r="C330" t="str">
            <v>POLMAL</v>
          </cell>
        </row>
        <row r="331">
          <cell r="A331" t="str">
            <v>RANPRE</v>
          </cell>
          <cell r="B331" t="str">
            <v>POLVEL</v>
          </cell>
          <cell r="C331" t="str">
            <v>POLVEL</v>
          </cell>
        </row>
        <row r="332">
          <cell r="A332" t="str">
            <v>RANSUP</v>
          </cell>
          <cell r="B332" t="str">
            <v>MREPOL</v>
          </cell>
          <cell r="C332" t="str">
            <v>RANSUP</v>
          </cell>
        </row>
        <row r="333">
          <cell r="A333" t="str">
            <v>RC4X15</v>
          </cell>
          <cell r="B333" t="str">
            <v>4X15</v>
          </cell>
          <cell r="C333" t="str">
            <v>RC4X15</v>
          </cell>
        </row>
        <row r="334">
          <cell r="A334" t="str">
            <v>RDAVAR</v>
          </cell>
          <cell r="B334" t="str">
            <v>RDAVAR</v>
          </cell>
          <cell r="C334" t="str">
            <v>PARKSS</v>
          </cell>
        </row>
        <row r="335">
          <cell r="A335" t="str">
            <v>RDPRAR</v>
          </cell>
          <cell r="B335" t="str">
            <v>RDPRAR</v>
          </cell>
          <cell r="C335" t="str">
            <v>PARKIS</v>
          </cell>
        </row>
        <row r="336">
          <cell r="A336" t="str">
            <v>RDPROX</v>
          </cell>
          <cell r="B336" t="str">
            <v>SEPRPA</v>
          </cell>
          <cell r="C336" t="str">
            <v>PARKIR</v>
          </cell>
        </row>
        <row r="337">
          <cell r="A337" t="str">
            <v>REDGI</v>
          </cell>
          <cell r="B337" t="str">
            <v>OGOGL</v>
          </cell>
          <cell r="C337" t="str">
            <v>REDGI</v>
          </cell>
        </row>
        <row r="338">
          <cell r="A338" t="str">
            <v>REGVIT</v>
          </cell>
          <cell r="B338" t="str">
            <v>REGVIT</v>
          </cell>
          <cell r="C338" t="str">
            <v>RIOB</v>
          </cell>
        </row>
        <row r="339">
          <cell r="A339" t="str">
            <v>RES100</v>
          </cell>
          <cell r="B339" t="str">
            <v>100L</v>
          </cell>
          <cell r="C339" t="str">
            <v>100L</v>
          </cell>
        </row>
        <row r="340">
          <cell r="A340" t="str">
            <v>RET05</v>
          </cell>
          <cell r="B340" t="str">
            <v>RET05</v>
          </cell>
          <cell r="C340" t="str">
            <v>SKLRET</v>
          </cell>
        </row>
        <row r="341">
          <cell r="A341" t="str">
            <v>RETC</v>
          </cell>
          <cell r="B341" t="str">
            <v>OBOGL</v>
          </cell>
          <cell r="C341" t="str">
            <v>ORET</v>
          </cell>
        </row>
        <row r="342">
          <cell r="A342" t="str">
            <v>RETRAB</v>
          </cell>
          <cell r="B342" t="str">
            <v>POKOGL</v>
          </cell>
          <cell r="C342" t="str">
            <v>ELRET</v>
          </cell>
        </row>
        <row r="343">
          <cell r="A343" t="str">
            <v>RETRCR</v>
          </cell>
          <cell r="B343" t="str">
            <v>RETRCR</v>
          </cell>
          <cell r="C343" t="str">
            <v>UNRET</v>
          </cell>
        </row>
        <row r="344">
          <cell r="A344" t="str">
            <v>RETREM</v>
          </cell>
          <cell r="B344" t="str">
            <v>RETREM</v>
          </cell>
          <cell r="C344" t="str">
            <v>ELOG</v>
          </cell>
        </row>
        <row r="345">
          <cell r="A345" t="str">
            <v>RETROE</v>
          </cell>
          <cell r="B345" t="str">
            <v>ELOG</v>
          </cell>
          <cell r="C345" t="str">
            <v>ELVOG</v>
          </cell>
        </row>
        <row r="346">
          <cell r="A346" t="str">
            <v>RETROR</v>
          </cell>
          <cell r="B346" t="str">
            <v>OGL</v>
          </cell>
          <cell r="C346" t="str">
            <v>RETROR</v>
          </cell>
        </row>
        <row r="347">
          <cell r="A347" t="str">
            <v>RETVIS</v>
          </cell>
          <cell r="B347" t="str">
            <v>LECA</v>
          </cell>
          <cell r="C347" t="str">
            <v>RETVIS</v>
          </cell>
        </row>
        <row r="348">
          <cell r="A348" t="str">
            <v>RHENF</v>
          </cell>
          <cell r="B348" t="str">
            <v>INTSED</v>
          </cell>
          <cell r="C348" t="str">
            <v>RHENF</v>
          </cell>
        </row>
        <row r="349">
          <cell r="A349" t="str">
            <v>RIDLAR</v>
          </cell>
          <cell r="B349" t="str">
            <v>RIDLAR</v>
          </cell>
          <cell r="C349" t="str">
            <v>STRAZV</v>
          </cell>
        </row>
        <row r="350">
          <cell r="A350" t="str">
            <v>RIDO01</v>
          </cell>
          <cell r="B350" t="str">
            <v>RIDO01</v>
          </cell>
          <cell r="C350" t="str">
            <v>SJEN1</v>
          </cell>
        </row>
        <row r="351">
          <cell r="A351" t="str">
            <v>RIDO03</v>
          </cell>
          <cell r="B351" t="str">
            <v>RIDO03</v>
          </cell>
          <cell r="C351" t="str">
            <v>SJEN3</v>
          </cell>
        </row>
        <row r="352">
          <cell r="A352" t="str">
            <v>RIDOAR</v>
          </cell>
          <cell r="B352" t="str">
            <v>ZASTOR</v>
          </cell>
          <cell r="C352" t="str">
            <v>SJENS</v>
          </cell>
        </row>
        <row r="353">
          <cell r="A353" t="str">
            <v>RIDOLA</v>
          </cell>
          <cell r="B353" t="str">
            <v>SENCNI</v>
          </cell>
          <cell r="C353" t="str">
            <v>BISJEN</v>
          </cell>
        </row>
        <row r="354">
          <cell r="A354" t="str">
            <v>RIDRAB</v>
          </cell>
          <cell r="B354" t="str">
            <v>ALUKES</v>
          </cell>
          <cell r="C354" t="str">
            <v>ALUSAN</v>
          </cell>
        </row>
        <row r="355">
          <cell r="A355" t="str">
            <v>RIPOAR</v>
          </cell>
          <cell r="B355" t="str">
            <v>ZASBOC</v>
          </cell>
          <cell r="C355" t="str">
            <v>SJENSV</v>
          </cell>
        </row>
        <row r="356">
          <cell r="A356" t="str">
            <v>RLGELE</v>
          </cell>
          <cell r="B356" t="str">
            <v>RLGELE</v>
          </cell>
          <cell r="C356" t="str">
            <v>PRELOG</v>
          </cell>
        </row>
        <row r="357">
          <cell r="A357" t="str">
            <v>RMOYEN</v>
          </cell>
          <cell r="B357" t="str">
            <v>OGLPOD</v>
          </cell>
          <cell r="C357" t="str">
            <v>PRORET</v>
          </cell>
        </row>
        <row r="358">
          <cell r="A358" t="str">
            <v>RSDF01</v>
          </cell>
          <cell r="B358" t="str">
            <v>RSDF01</v>
          </cell>
          <cell r="C358" t="str">
            <v>KOTAC</v>
          </cell>
        </row>
        <row r="359">
          <cell r="A359" t="str">
            <v>RSNORM</v>
          </cell>
          <cell r="B359" t="str">
            <v>RSNORM</v>
          </cell>
          <cell r="C359" t="str">
            <v>REZKO</v>
          </cell>
        </row>
        <row r="360">
          <cell r="A360" t="str">
            <v>RV</v>
          </cell>
          <cell r="B360" t="str">
            <v>RH</v>
          </cell>
          <cell r="C360" t="str">
            <v>RB</v>
          </cell>
        </row>
        <row r="361">
          <cell r="A361" t="str">
            <v>SANTIV</v>
          </cell>
          <cell r="B361" t="str">
            <v>BALARM</v>
          </cell>
          <cell r="C361" t="str">
            <v>SANTIV</v>
          </cell>
        </row>
        <row r="362">
          <cell r="A362" t="str">
            <v>SANVLG</v>
          </cell>
          <cell r="B362" t="str">
            <v>BOKBST</v>
          </cell>
          <cell r="C362" t="str">
            <v>SANVLG</v>
          </cell>
        </row>
        <row r="363">
          <cell r="A363" t="str">
            <v>SBARTO</v>
          </cell>
          <cell r="B363" t="str">
            <v>SBARTO</v>
          </cell>
          <cell r="C363" t="str">
            <v>BEKRON</v>
          </cell>
        </row>
        <row r="364">
          <cell r="A364" t="str">
            <v>SCCHA</v>
          </cell>
          <cell r="B364" t="str">
            <v>OGSPS</v>
          </cell>
          <cell r="C364" t="str">
            <v>GRISJ</v>
          </cell>
        </row>
        <row r="365">
          <cell r="A365" t="str">
            <v>SCTMOT</v>
          </cell>
          <cell r="B365" t="str">
            <v>BREOM</v>
          </cell>
          <cell r="C365" t="str">
            <v>SCTMOT</v>
          </cell>
        </row>
        <row r="366">
          <cell r="A366" t="str">
            <v>SDPRPN</v>
          </cell>
          <cell r="B366" t="str">
            <v>BITVP</v>
          </cell>
          <cell r="C366" t="str">
            <v>SDPRPN</v>
          </cell>
        </row>
        <row r="367">
          <cell r="A367" t="str">
            <v>SEMBRY</v>
          </cell>
          <cell r="B367" t="str">
            <v>AVTO</v>
          </cell>
          <cell r="C367" t="str">
            <v>AMJ4</v>
          </cell>
        </row>
        <row r="368">
          <cell r="A368" t="str">
            <v>SFIPOU</v>
          </cell>
          <cell r="B368" t="str">
            <v>NEFIL</v>
          </cell>
          <cell r="C368" t="str">
            <v>BEZFIL</v>
          </cell>
        </row>
        <row r="369">
          <cell r="A369" t="str">
            <v>SGACHA</v>
          </cell>
          <cell r="B369" t="str">
            <v>OGSED</v>
          </cell>
          <cell r="C369" t="str">
            <v>GRISJE</v>
          </cell>
        </row>
        <row r="370">
          <cell r="A370" t="str">
            <v>SGAV02</v>
          </cell>
          <cell r="B370" t="str">
            <v>SGAV02</v>
          </cell>
          <cell r="C370" t="str">
            <v>POVSJE</v>
          </cell>
        </row>
        <row r="371">
          <cell r="A371" t="str">
            <v>SGAV03</v>
          </cell>
          <cell r="B371" t="str">
            <v>SGAV03</v>
          </cell>
          <cell r="C371" t="str">
            <v>SJED3</v>
          </cell>
        </row>
        <row r="372">
          <cell r="A372" t="str">
            <v>SGAV05</v>
          </cell>
          <cell r="B372" t="str">
            <v>SGAV05</v>
          </cell>
          <cell r="C372" t="str">
            <v>SJED5</v>
          </cell>
        </row>
        <row r="373">
          <cell r="A373" t="str">
            <v>SGAV06</v>
          </cell>
          <cell r="B373" t="str">
            <v>SGAV06</v>
          </cell>
          <cell r="C373" t="str">
            <v>SJED6</v>
          </cell>
        </row>
        <row r="374">
          <cell r="A374" t="str">
            <v>SGAV09</v>
          </cell>
          <cell r="B374" t="str">
            <v>SGAV09</v>
          </cell>
          <cell r="C374" t="str">
            <v>SJED9</v>
          </cell>
        </row>
        <row r="375">
          <cell r="A375" t="str">
            <v>SGECFT</v>
          </cell>
          <cell r="B375" t="str">
            <v>ERELPS</v>
          </cell>
          <cell r="C375" t="str">
            <v>SJERGO</v>
          </cell>
        </row>
        <row r="376">
          <cell r="A376" t="str">
            <v>SGELAR</v>
          </cell>
          <cell r="B376" t="str">
            <v>ELZSED</v>
          </cell>
          <cell r="C376" t="str">
            <v>SGELAR</v>
          </cell>
        </row>
        <row r="377">
          <cell r="A377" t="str">
            <v>SGELEC</v>
          </cell>
          <cell r="B377" t="str">
            <v>ELSED</v>
          </cell>
          <cell r="C377" t="str">
            <v>SGELEC</v>
          </cell>
        </row>
        <row r="378">
          <cell r="A378" t="str">
            <v>SGMEMO</v>
          </cell>
          <cell r="B378" t="str">
            <v>ELNAS</v>
          </cell>
          <cell r="C378" t="str">
            <v>SJMEMO</v>
          </cell>
        </row>
        <row r="379">
          <cell r="A379" t="str">
            <v>SGMLAT</v>
          </cell>
          <cell r="B379" t="str">
            <v>OBLAZ</v>
          </cell>
          <cell r="C379" t="str">
            <v>SGMLAT</v>
          </cell>
        </row>
        <row r="380">
          <cell r="A380" t="str">
            <v>SIEG03</v>
          </cell>
          <cell r="B380" t="str">
            <v>VRPSED</v>
          </cell>
          <cell r="C380" t="str">
            <v>SIEG03</v>
          </cell>
        </row>
        <row r="381">
          <cell r="A381" t="str">
            <v>SIEG05</v>
          </cell>
          <cell r="B381" t="str">
            <v>OGPSED</v>
          </cell>
          <cell r="C381" t="str">
            <v>SIEG05</v>
          </cell>
        </row>
        <row r="382">
          <cell r="A382" t="str">
            <v>SIEG06</v>
          </cell>
          <cell r="B382" t="str">
            <v>ENOGPS</v>
          </cell>
          <cell r="C382" t="str">
            <v>SIEG06</v>
          </cell>
        </row>
        <row r="383">
          <cell r="A383" t="str">
            <v>SIR2</v>
          </cell>
          <cell r="B383" t="str">
            <v>INFRA</v>
          </cell>
          <cell r="C383" t="str">
            <v>SIR2</v>
          </cell>
        </row>
        <row r="384">
          <cell r="A384" t="str">
            <v>SJARI</v>
          </cell>
          <cell r="B384" t="str">
            <v>SJARI</v>
          </cell>
          <cell r="C384" t="str">
            <v>SJEDKL</v>
          </cell>
        </row>
        <row r="385">
          <cell r="A385" t="str">
            <v>SKSET</v>
          </cell>
          <cell r="B385" t="str">
            <v>BKAS</v>
          </cell>
          <cell r="C385" t="str">
            <v>NEKAS</v>
          </cell>
        </row>
        <row r="386">
          <cell r="A386" t="str">
            <v>SOP02A</v>
          </cell>
          <cell r="B386" t="str">
            <v>SOP02A</v>
          </cell>
          <cell r="C386" t="str">
            <v>RKART2</v>
          </cell>
        </row>
        <row r="387">
          <cell r="A387" t="str">
            <v>SOP02C</v>
          </cell>
          <cell r="B387" t="str">
            <v>DALNI2</v>
          </cell>
          <cell r="C387" t="str">
            <v>REKART</v>
          </cell>
        </row>
        <row r="388">
          <cell r="A388" t="str">
            <v>SOP03C</v>
          </cell>
          <cell r="B388" t="str">
            <v>SOP03C</v>
          </cell>
          <cell r="C388" t="str">
            <v>KART3</v>
          </cell>
        </row>
        <row r="389">
          <cell r="A389" t="str">
            <v>SRANAV</v>
          </cell>
          <cell r="B389" t="str">
            <v>SRANAV</v>
          </cell>
          <cell r="C389" t="str">
            <v>BEZPOL</v>
          </cell>
        </row>
        <row r="390">
          <cell r="A390" t="str">
            <v>SRTP01</v>
          </cell>
          <cell r="B390" t="str">
            <v>SRTP01</v>
          </cell>
          <cell r="C390" t="str">
            <v>TEP1</v>
          </cell>
        </row>
        <row r="391">
          <cell r="A391" t="str">
            <v>SRTP02</v>
          </cell>
          <cell r="B391" t="str">
            <v>SRTP02</v>
          </cell>
          <cell r="C391" t="str">
            <v>TEP2</v>
          </cell>
        </row>
        <row r="392">
          <cell r="A392" t="str">
            <v>SRTP03</v>
          </cell>
          <cell r="B392" t="str">
            <v>SRTP03</v>
          </cell>
          <cell r="C392" t="str">
            <v>TEP3</v>
          </cell>
        </row>
        <row r="393">
          <cell r="A393" t="str">
            <v>SRTP04</v>
          </cell>
          <cell r="B393" t="str">
            <v>SRTP04</v>
          </cell>
          <cell r="C393" t="str">
            <v>TEP4</v>
          </cell>
        </row>
        <row r="394">
          <cell r="A394" t="str">
            <v>SSAPEL</v>
          </cell>
          <cell r="B394" t="str">
            <v>BREIME</v>
          </cell>
          <cell r="C394" t="str">
            <v>SSAPEL</v>
          </cell>
        </row>
        <row r="395">
          <cell r="A395" t="str">
            <v>SSCVAV</v>
          </cell>
          <cell r="B395" t="str">
            <v>SSCVAV</v>
          </cell>
          <cell r="C395" t="str">
            <v>NEPOJ</v>
          </cell>
        </row>
        <row r="396">
          <cell r="A396" t="str">
            <v>SSELA</v>
          </cell>
          <cell r="B396" t="str">
            <v>NEBRIS</v>
          </cell>
          <cell r="C396" t="str">
            <v>NEBRIS</v>
          </cell>
        </row>
        <row r="397">
          <cell r="A397" t="str">
            <v>SSINFR</v>
          </cell>
          <cell r="B397" t="str">
            <v>BCINF</v>
          </cell>
          <cell r="C397" t="str">
            <v>SSINFR</v>
          </cell>
        </row>
        <row r="398">
          <cell r="A398" t="str">
            <v>SSRSIT</v>
          </cell>
          <cell r="B398" t="str">
            <v>AVT</v>
          </cell>
          <cell r="C398" t="str">
            <v>SSRSIT</v>
          </cell>
        </row>
        <row r="399">
          <cell r="A399" t="str">
            <v>SSRV</v>
          </cell>
          <cell r="B399" t="str">
            <v>BRH</v>
          </cell>
          <cell r="C399" t="str">
            <v>SSRV</v>
          </cell>
        </row>
        <row r="400">
          <cell r="A400" t="str">
            <v>SUPCPE</v>
          </cell>
          <cell r="B400" t="str">
            <v>SUPCPE</v>
          </cell>
          <cell r="C400" t="str">
            <v>SUPZA</v>
          </cell>
        </row>
        <row r="401">
          <cell r="A401" t="str">
            <v>SURVIT</v>
          </cell>
          <cell r="B401" t="str">
            <v>HITR</v>
          </cell>
          <cell r="C401" t="str">
            <v>SURVIT</v>
          </cell>
        </row>
        <row r="402">
          <cell r="A402" t="str">
            <v>SUSPIL</v>
          </cell>
          <cell r="B402" t="str">
            <v>RACOBE</v>
          </cell>
          <cell r="C402" t="str">
            <v>SUSPIL</v>
          </cell>
        </row>
        <row r="403">
          <cell r="A403" t="str">
            <v>SUSPN1</v>
          </cell>
          <cell r="B403" t="str">
            <v>ZRAVZM</v>
          </cell>
          <cell r="C403" t="str">
            <v>OVJES</v>
          </cell>
        </row>
        <row r="404">
          <cell r="A404" t="str">
            <v>SUSPNE</v>
          </cell>
          <cell r="B404" t="str">
            <v>ZVZMET</v>
          </cell>
          <cell r="C404" t="str">
            <v>ZRAMO</v>
          </cell>
        </row>
        <row r="405">
          <cell r="A405" t="str">
            <v>SUSREN</v>
          </cell>
          <cell r="B405" t="str">
            <v>PODOJA</v>
          </cell>
          <cell r="C405" t="str">
            <v>OJPOD</v>
          </cell>
        </row>
        <row r="406">
          <cell r="A406" t="str">
            <v>SYPALL</v>
          </cell>
          <cell r="B406" t="str">
            <v>OPOZN</v>
          </cell>
          <cell r="C406" t="str">
            <v>SYPALL</v>
          </cell>
        </row>
        <row r="407">
          <cell r="A407" t="str">
            <v>SYPANG</v>
          </cell>
          <cell r="B407" t="str">
            <v>OPOZA</v>
          </cell>
          <cell r="C407" t="str">
            <v>SYPANG</v>
          </cell>
        </row>
        <row r="408">
          <cell r="A408" t="str">
            <v>SYPFRA</v>
          </cell>
          <cell r="B408" t="str">
            <v>OPOZF</v>
          </cell>
          <cell r="C408" t="str">
            <v>UPOZF</v>
          </cell>
        </row>
        <row r="409">
          <cell r="A409" t="str">
            <v>SYPITA</v>
          </cell>
          <cell r="B409" t="str">
            <v>OPOZI</v>
          </cell>
          <cell r="C409" t="str">
            <v>UPOZT</v>
          </cell>
        </row>
        <row r="410">
          <cell r="A410" t="str">
            <v>TACHCA</v>
          </cell>
          <cell r="B410" t="str">
            <v>GUMDNO</v>
          </cell>
          <cell r="C410" t="str">
            <v>TACHCA</v>
          </cell>
        </row>
        <row r="411">
          <cell r="A411" t="str">
            <v>TELPOR</v>
          </cell>
          <cell r="B411" t="str">
            <v>GSM</v>
          </cell>
          <cell r="C411" t="str">
            <v>PREGSM</v>
          </cell>
        </row>
        <row r="412">
          <cell r="A412" t="str">
            <v>THEPLG</v>
          </cell>
          <cell r="B412" t="str">
            <v>THEPLG</v>
          </cell>
          <cell r="C412" t="str">
            <v>THEL</v>
          </cell>
        </row>
        <row r="413">
          <cell r="A413" t="str">
            <v>TIR</v>
          </cell>
          <cell r="B413" t="str">
            <v>DCZ</v>
          </cell>
          <cell r="C413" t="str">
            <v>TIR</v>
          </cell>
        </row>
        <row r="414">
          <cell r="A414" t="str">
            <v>TO</v>
          </cell>
          <cell r="B414" t="str">
            <v>SO</v>
          </cell>
          <cell r="C414" t="str">
            <v>KROV</v>
          </cell>
        </row>
        <row r="415">
          <cell r="A415" t="str">
            <v>TOAP</v>
          </cell>
          <cell r="B415" t="str">
            <v>SOSEN</v>
          </cell>
          <cell r="C415" t="str">
            <v>TOAP</v>
          </cell>
        </row>
        <row r="416">
          <cell r="A416" t="str">
            <v>TOCAR</v>
          </cell>
          <cell r="B416" t="str">
            <v>2SO</v>
          </cell>
          <cell r="C416" t="str">
            <v>PODRU</v>
          </cell>
        </row>
        <row r="417">
          <cell r="A417" t="str">
            <v>TODEGO</v>
          </cell>
          <cell r="B417" t="str">
            <v>DVIRSO</v>
          </cell>
          <cell r="C417" t="str">
            <v>KROVRU</v>
          </cell>
        </row>
        <row r="418">
          <cell r="A418" t="str">
            <v>TOEC</v>
          </cell>
          <cell r="B418" t="str">
            <v>DRSNO</v>
          </cell>
          <cell r="C418" t="str">
            <v>TOEC</v>
          </cell>
        </row>
        <row r="419">
          <cell r="A419" t="str">
            <v>TOELEC</v>
          </cell>
          <cell r="B419" t="str">
            <v>ELSO</v>
          </cell>
          <cell r="C419" t="str">
            <v>ELKRO</v>
          </cell>
        </row>
        <row r="420">
          <cell r="A420" t="str">
            <v>TOELEF</v>
          </cell>
          <cell r="B420" t="str">
            <v>TOELEF</v>
          </cell>
          <cell r="C420" t="str">
            <v>EKROV</v>
          </cell>
        </row>
        <row r="421">
          <cell r="A421" t="str">
            <v>TOMANU</v>
          </cell>
          <cell r="B421" t="str">
            <v>ROCSO</v>
          </cell>
          <cell r="C421" t="str">
            <v>RUKRO</v>
          </cell>
        </row>
        <row r="422">
          <cell r="A422" t="str">
            <v>TOPAEL</v>
          </cell>
          <cell r="B422" t="str">
            <v>TOPAEL</v>
          </cell>
          <cell r="C422" t="str">
            <v>EPAKRO</v>
          </cell>
        </row>
        <row r="423">
          <cell r="A423" t="str">
            <v>TOPAN</v>
          </cell>
          <cell r="B423" t="str">
            <v>SOPAN</v>
          </cell>
          <cell r="C423" t="str">
            <v>PANOR</v>
          </cell>
        </row>
        <row r="424">
          <cell r="A424" t="str">
            <v>TOUCHM</v>
          </cell>
          <cell r="B424" t="str">
            <v>POVPOD</v>
          </cell>
          <cell r="C424" t="str">
            <v>POVPOD</v>
          </cell>
        </row>
        <row r="425">
          <cell r="A425" t="str">
            <v>TVER</v>
          </cell>
          <cell r="B425" t="str">
            <v>TVER</v>
          </cell>
          <cell r="C425" t="str">
            <v>ZKROV</v>
          </cell>
        </row>
        <row r="426">
          <cell r="A426" t="str">
            <v>TVFIX</v>
          </cell>
          <cell r="B426" t="str">
            <v>TVFIX</v>
          </cell>
          <cell r="C426" t="str">
            <v>FKROV</v>
          </cell>
        </row>
        <row r="427">
          <cell r="A427" t="str">
            <v>VATHER</v>
          </cell>
          <cell r="B427" t="str">
            <v>VSATER</v>
          </cell>
          <cell r="C427" t="str">
            <v>ATER1</v>
          </cell>
        </row>
        <row r="428">
          <cell r="A428" t="str">
            <v>VATLAR</v>
          </cell>
          <cell r="B428" t="str">
            <v>ATERSZ</v>
          </cell>
          <cell r="C428" t="str">
            <v>ASTAK</v>
          </cell>
        </row>
        <row r="429">
          <cell r="A429" t="str">
            <v>VERLOG</v>
          </cell>
          <cell r="B429" t="str">
            <v>BVZIG</v>
          </cell>
          <cell r="C429" t="str">
            <v>VERLOG</v>
          </cell>
        </row>
        <row r="430">
          <cell r="A430" t="str">
            <v>VF</v>
          </cell>
          <cell r="B430" t="str">
            <v>ATER</v>
          </cell>
          <cell r="C430" t="str">
            <v>ATER</v>
          </cell>
        </row>
        <row r="431">
          <cell r="A431" t="str">
            <v>VLASER</v>
          </cell>
          <cell r="B431" t="str">
            <v>SIVA2</v>
          </cell>
          <cell r="C431" t="str">
            <v>VLASER</v>
          </cell>
        </row>
        <row r="432">
          <cell r="A432" t="str">
            <v>VLCL</v>
          </cell>
          <cell r="B432" t="str">
            <v>DSO</v>
          </cell>
          <cell r="C432" t="str">
            <v>VLCL</v>
          </cell>
        </row>
        <row r="433">
          <cell r="A433" t="str">
            <v>VLGCL</v>
          </cell>
          <cell r="B433" t="str">
            <v>VLGCL</v>
          </cell>
          <cell r="C433" t="str">
            <v>PROZOR</v>
          </cell>
        </row>
        <row r="434">
          <cell r="A434" t="str">
            <v>VLGFX</v>
          </cell>
          <cell r="B434" t="str">
            <v>VLGFX</v>
          </cell>
          <cell r="C434" t="str">
            <v>BOST</v>
          </cell>
        </row>
        <row r="435">
          <cell r="A435" t="str">
            <v>VLPT</v>
          </cell>
          <cell r="B435" t="str">
            <v>MOZ</v>
          </cell>
          <cell r="C435" t="str">
            <v>VLPT</v>
          </cell>
        </row>
        <row r="436">
          <cell r="A436" t="str">
            <v>VOL02</v>
          </cell>
          <cell r="B436" t="str">
            <v>VOL02</v>
          </cell>
          <cell r="C436" t="str">
            <v>SUPRA</v>
          </cell>
        </row>
        <row r="437">
          <cell r="A437" t="str">
            <v>VOLDIF</v>
          </cell>
          <cell r="B437" t="str">
            <v>VOLAN</v>
          </cell>
          <cell r="C437" t="str">
            <v>VOLDIF</v>
          </cell>
        </row>
        <row r="438">
          <cell r="A438" t="str">
            <v>VOLRH</v>
          </cell>
          <cell r="B438" t="str">
            <v>VOLVIS</v>
          </cell>
          <cell r="C438" t="str">
            <v>VOLVIS</v>
          </cell>
        </row>
        <row r="439">
          <cell r="A439" t="str">
            <v>VOLRP</v>
          </cell>
          <cell r="B439" t="str">
            <v>NASVO</v>
          </cell>
          <cell r="C439" t="str">
            <v>VOLRP</v>
          </cell>
        </row>
        <row r="440">
          <cell r="A440" t="str">
            <v>VSTLAR</v>
          </cell>
          <cell r="B440" t="str">
            <v>VSTLAR</v>
          </cell>
          <cell r="C440" t="str">
            <v>ZATAST</v>
          </cell>
        </row>
        <row r="441">
          <cell r="A441" t="str">
            <v>VSTRUP</v>
          </cell>
          <cell r="B441" t="str">
            <v xml:space="preserve">5BARV </v>
          </cell>
          <cell r="C441" t="str">
            <v>VSTRUP</v>
          </cell>
        </row>
        <row r="442">
          <cell r="A442" t="str">
            <v>VT</v>
          </cell>
          <cell r="B442" t="str">
            <v>ST</v>
          </cell>
          <cell r="C442" t="str">
            <v>VT</v>
          </cell>
        </row>
        <row r="443">
          <cell r="A443" t="str">
            <v>VTLAFE</v>
          </cell>
          <cell r="B443" t="str">
            <v>VTLAFE</v>
          </cell>
          <cell r="C443" t="str">
            <v>BOSTAK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_link NOVI"/>
      <sheetName val="V_HR (2)"/>
      <sheetName val="V_Posebne serije"/>
      <sheetName val="O_link"/>
      <sheetName val="O_HR (2)"/>
      <sheetName val="teh. karakteristike DOKKER EU6"/>
      <sheetName val="Dodatna oprema"/>
    </sheetNames>
    <sheetDataSet>
      <sheetData sheetId="0">
        <row r="9">
          <cell r="J9" t="e">
            <v>#N/A</v>
          </cell>
        </row>
      </sheetData>
      <sheetData sheetId="1"/>
      <sheetData sheetId="2"/>
      <sheetData sheetId="3">
        <row r="1">
          <cell r="C1" t="str">
            <v>O_C1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_link"/>
      <sheetName val="V_HR"/>
      <sheetName val="SPECIJALNE SERIJE"/>
      <sheetName val="V_FS"/>
      <sheetName val="V_BO"/>
      <sheetName val="V_CG"/>
      <sheetName val="V_MA"/>
      <sheetName val="O_link"/>
      <sheetName val="slo opcije"/>
      <sheetName val="O_HR"/>
      <sheetName val="O_FS"/>
      <sheetName val="O_BO"/>
      <sheetName val="O_CG"/>
      <sheetName val="O_MA"/>
      <sheetName val="oprema HR"/>
      <sheetName val="oprema SRB"/>
      <sheetName val="Teh. karakteristike "/>
      <sheetName val="Dodatna oprema 79H"/>
      <sheetName val="Dodatna oprema ADEX- 79H-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B1" t="str">
            <v>O_LIB</v>
          </cell>
          <cell r="C1" t="str">
            <v>O_C1</v>
          </cell>
          <cell r="AI1" t="str">
            <v>O_BO</v>
          </cell>
        </row>
        <row r="7">
          <cell r="C7" t="str">
            <v>PKCOF2</v>
          </cell>
          <cell r="AI7">
            <v>365.5</v>
          </cell>
        </row>
        <row r="8">
          <cell r="C8" t="str">
            <v>PKMODL</v>
          </cell>
          <cell r="AI8">
            <v>229.5</v>
          </cell>
        </row>
        <row r="9">
          <cell r="C9" t="str">
            <v>PKL00K</v>
          </cell>
          <cell r="AI9">
            <v>467.5</v>
          </cell>
        </row>
        <row r="10">
          <cell r="C10" t="str">
            <v>PKL002</v>
          </cell>
          <cell r="AI10">
            <v>331.5</v>
          </cell>
        </row>
        <row r="11">
          <cell r="AI11" t="e">
            <v>#N/A</v>
          </cell>
        </row>
        <row r="12">
          <cell r="C12" t="str">
            <v>RDPRAR</v>
          </cell>
          <cell r="AI12">
            <v>136</v>
          </cell>
        </row>
        <row r="13">
          <cell r="C13" t="str">
            <v>PROJAB</v>
          </cell>
          <cell r="AI13">
            <v>85</v>
          </cell>
        </row>
        <row r="14">
          <cell r="C14" t="str">
            <v>RV</v>
          </cell>
          <cell r="AI14">
            <v>110.5</v>
          </cell>
        </row>
        <row r="15">
          <cell r="AI15" t="e">
            <v>#N/A</v>
          </cell>
        </row>
        <row r="16">
          <cell r="C16" t="str">
            <v>TACHCA</v>
          </cell>
          <cell r="AI16">
            <v>221</v>
          </cell>
        </row>
        <row r="17">
          <cell r="C17" t="str">
            <v>AVCACF</v>
          </cell>
          <cell r="AI17">
            <v>0</v>
          </cell>
        </row>
        <row r="18">
          <cell r="C18" t="str">
            <v>LVAREL</v>
          </cell>
          <cell r="AI18">
            <v>85</v>
          </cell>
        </row>
        <row r="19">
          <cell r="C19" t="str">
            <v>CUIR03</v>
          </cell>
          <cell r="AI19">
            <v>450.5</v>
          </cell>
        </row>
        <row r="20">
          <cell r="C20" t="str">
            <v>SGACHA</v>
          </cell>
          <cell r="AI20">
            <v>102</v>
          </cell>
        </row>
        <row r="21">
          <cell r="AI21" t="e">
            <v>#N/A</v>
          </cell>
        </row>
        <row r="22">
          <cell r="C22" t="str">
            <v>RAD28C</v>
          </cell>
          <cell r="AI22">
            <v>212.5</v>
          </cell>
        </row>
        <row r="23">
          <cell r="C23" t="str">
            <v>RAD45A</v>
          </cell>
          <cell r="AI23">
            <v>416.5</v>
          </cell>
        </row>
        <row r="24">
          <cell r="C24" t="str">
            <v>NAV0G1</v>
          </cell>
          <cell r="AI24">
            <v>297.5</v>
          </cell>
        </row>
        <row r="25">
          <cell r="C25" t="str">
            <v>MAPSUP</v>
          </cell>
          <cell r="AI25">
            <v>85</v>
          </cell>
        </row>
        <row r="26">
          <cell r="AI26" t="e">
            <v>#N/A</v>
          </cell>
        </row>
        <row r="27">
          <cell r="C27" t="str">
            <v>QPA$MV</v>
          </cell>
          <cell r="AI27">
            <v>263.5</v>
          </cell>
        </row>
        <row r="28">
          <cell r="C28" t="str">
            <v>BARLON</v>
          </cell>
          <cell r="AI28">
            <v>119</v>
          </cell>
        </row>
        <row r="29">
          <cell r="C29" t="str">
            <v>RALU16</v>
          </cell>
          <cell r="AI29">
            <v>229.5</v>
          </cell>
        </row>
        <row r="30">
          <cell r="AI30" t="e">
            <v>#N/A</v>
          </cell>
        </row>
        <row r="31">
          <cell r="AI31" t="e">
            <v>#N/A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_link NOVI"/>
      <sheetName val="V_HR (2)"/>
      <sheetName val="V_Posebna serija"/>
      <sheetName val="O_link"/>
      <sheetName val="O_HR (2)"/>
      <sheetName val="teh. karakteristike LOGAN EU6"/>
      <sheetName val="Dodatna oprema"/>
    </sheetNames>
    <sheetDataSet>
      <sheetData sheetId="0">
        <row r="9">
          <cell r="D9" t="str">
            <v>1.2 16V</v>
          </cell>
        </row>
      </sheetData>
      <sheetData sheetId="1"/>
      <sheetData sheetId="2"/>
      <sheetData sheetId="3">
        <row r="1">
          <cell r="C1" t="str">
            <v>O_C1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_link"/>
      <sheetName val="V_HR"/>
      <sheetName val="O_link"/>
      <sheetName val="O_HR"/>
      <sheetName val="oprema"/>
      <sheetName val="boje i presvlake"/>
      <sheetName val="Tehničke - motori"/>
      <sheetName val="TF-Motorji "/>
      <sheetName val="Tehničke - dimenzije&amp;mase"/>
      <sheetName val="Teh.pod."/>
    </sheetNames>
    <sheetDataSet>
      <sheetData sheetId="0">
        <row r="1">
          <cell r="C1" t="str">
            <v>V_LIB</v>
          </cell>
          <cell r="E1" t="str">
            <v>V_COD</v>
          </cell>
          <cell r="F1" t="str">
            <v>V_KW</v>
          </cell>
          <cell r="G1" t="str">
            <v>V_CO</v>
          </cell>
          <cell r="H1" t="str">
            <v>V_PO</v>
          </cell>
          <cell r="I1" t="str">
            <v>V_CRO</v>
          </cell>
          <cell r="V1" t="str">
            <v>V_TRO</v>
          </cell>
        </row>
        <row r="2">
          <cell r="C2" t="str">
            <v>RENAULT MASTER - Passenger Euro6</v>
          </cell>
          <cell r="I2" t="str">
            <v>LINK</v>
          </cell>
        </row>
        <row r="3">
          <cell r="F3" t="str">
            <v>N° 05</v>
          </cell>
        </row>
        <row r="4">
          <cell r="C4" t="str">
            <v>Datum: 01.06.2016</v>
          </cell>
        </row>
        <row r="5">
          <cell r="C5" t="str">
            <v>Model: MAP</v>
          </cell>
          <cell r="E5" t="str">
            <v>polinkano</v>
          </cell>
          <cell r="I5">
            <v>42516</v>
          </cell>
          <cell r="V5" t="str">
            <v>ZNESEK</v>
          </cell>
        </row>
        <row r="6">
          <cell r="C6" t="str">
            <v>Master Kombi</v>
          </cell>
          <cell r="I6">
            <v>11</v>
          </cell>
          <cell r="V6" t="str">
            <v>TROS</v>
          </cell>
        </row>
        <row r="7">
          <cell r="C7" t="str">
            <v>Kombi L1H1</v>
          </cell>
        </row>
        <row r="8">
          <cell r="C8" t="str">
            <v>Kombi L1H1P1 Energy dCi 145 E6</v>
          </cell>
          <cell r="E8" t="str">
            <v>TCB 1 111 S6</v>
          </cell>
          <cell r="F8" t="str">
            <v>107 (145)</v>
          </cell>
          <cell r="G8">
            <v>165</v>
          </cell>
          <cell r="H8">
            <v>6.3</v>
          </cell>
          <cell r="I8">
            <v>202377.04810566129</v>
          </cell>
          <cell r="V8">
            <v>44522.950583245482</v>
          </cell>
        </row>
        <row r="9">
          <cell r="C9" t="str">
            <v>Kombi L1H1P1 Energy dCi 170 E6</v>
          </cell>
          <cell r="E9" t="str">
            <v>TCB 1 111 L6</v>
          </cell>
          <cell r="F9" t="str">
            <v>125 (170)</v>
          </cell>
          <cell r="G9">
            <v>165</v>
          </cell>
          <cell r="H9">
            <v>6.3</v>
          </cell>
          <cell r="I9">
            <v>205655.73770491802</v>
          </cell>
          <cell r="V9">
            <v>45244.262295081971</v>
          </cell>
        </row>
        <row r="10">
          <cell r="C10" t="str">
            <v>Kombi L2H2</v>
          </cell>
          <cell r="I10" t="e">
            <v>#N/A</v>
          </cell>
        </row>
        <row r="11">
          <cell r="C11" t="str">
            <v>Kombi L2H2P3 Energy dCi 145 E6</v>
          </cell>
          <cell r="E11" t="str">
            <v>TCB 1 223 S6</v>
          </cell>
          <cell r="F11" t="str">
            <v>107 (145)</v>
          </cell>
          <cell r="G11">
            <v>165</v>
          </cell>
          <cell r="H11">
            <v>6.4</v>
          </cell>
          <cell r="I11">
            <v>213032.78688524591</v>
          </cell>
          <cell r="V11">
            <v>46867.2131147541</v>
          </cell>
        </row>
        <row r="12">
          <cell r="C12" t="str">
            <v>Kombi L2H2P3 Energy dCi 170 E6</v>
          </cell>
          <cell r="E12" t="str">
            <v>TCB 1 223 L6</v>
          </cell>
          <cell r="F12" t="str">
            <v>125 (170)</v>
          </cell>
          <cell r="G12">
            <v>165</v>
          </cell>
          <cell r="H12">
            <v>6.4</v>
          </cell>
          <cell r="I12">
            <v>218770.49180327871</v>
          </cell>
          <cell r="V12">
            <v>48129.508196721319</v>
          </cell>
        </row>
        <row r="13">
          <cell r="I13" t="e">
            <v>#N/A</v>
          </cell>
        </row>
        <row r="14">
          <cell r="I14" t="e">
            <v>#N/A</v>
          </cell>
        </row>
        <row r="15">
          <cell r="C15" t="str">
            <v>Master Bus</v>
          </cell>
          <cell r="I15" t="e">
            <v>#N/A</v>
          </cell>
        </row>
        <row r="16">
          <cell r="C16" t="str">
            <v>Bus L3H2</v>
          </cell>
          <cell r="I16" t="e">
            <v>#N/A</v>
          </cell>
        </row>
        <row r="17">
          <cell r="C17" t="str">
            <v>Bus L3H2P3 Energy dCi 145 EVI</v>
          </cell>
          <cell r="E17" t="str">
            <v>TBU 1 323 T6</v>
          </cell>
          <cell r="F17" t="str">
            <v>107 (145)</v>
          </cell>
          <cell r="G17" t="str">
            <v>-</v>
          </cell>
          <cell r="H17">
            <v>10.5</v>
          </cell>
          <cell r="I17">
            <v>301900</v>
          </cell>
          <cell r="V17">
            <v>0</v>
          </cell>
        </row>
        <row r="18">
          <cell r="C18" t="str">
            <v>Bus L3H2P3 Energy dCi 165 EVI</v>
          </cell>
          <cell r="E18" t="str">
            <v>TBU 1 323 U6</v>
          </cell>
          <cell r="F18" t="str">
            <v>120 (163)</v>
          </cell>
          <cell r="G18" t="str">
            <v>-</v>
          </cell>
          <cell r="H18">
            <v>10.5</v>
          </cell>
          <cell r="I18">
            <v>306900</v>
          </cell>
          <cell r="V18">
            <v>0</v>
          </cell>
        </row>
        <row r="19">
          <cell r="I19" t="e">
            <v>#N/A</v>
          </cell>
        </row>
        <row r="22">
          <cell r="C22" t="str">
            <v>Kor. Na opcijah</v>
          </cell>
          <cell r="E22">
            <v>42156</v>
          </cell>
        </row>
        <row r="23">
          <cell r="C23" t="str">
            <v>kor. Na opcijah/co2 + ADX novi EU6</v>
          </cell>
          <cell r="E23">
            <v>42186</v>
          </cell>
          <cell r="V23" t="str">
            <v>Bencin</v>
          </cell>
        </row>
        <row r="24">
          <cell r="C24" t="str">
            <v>kor.na opcijah, opremi</v>
          </cell>
          <cell r="E24">
            <v>42217</v>
          </cell>
          <cell r="V24" t="str">
            <v>0-90</v>
          </cell>
        </row>
        <row r="25">
          <cell r="C25" t="str">
            <v>kor. Na opcijah inser.opremi</v>
          </cell>
          <cell r="E25">
            <v>42248</v>
          </cell>
          <cell r="V25" t="str">
            <v>91-100</v>
          </cell>
        </row>
        <row r="26">
          <cell r="V26" t="str">
            <v>101-110</v>
          </cell>
        </row>
        <row r="27">
          <cell r="V27" t="str">
            <v>111-120</v>
          </cell>
        </row>
        <row r="28">
          <cell r="V28" t="str">
            <v>121-130</v>
          </cell>
        </row>
        <row r="29">
          <cell r="V29" t="str">
            <v>131-140</v>
          </cell>
        </row>
        <row r="30">
          <cell r="V30" t="str">
            <v>141-160</v>
          </cell>
        </row>
        <row r="31">
          <cell r="V31" t="str">
            <v>161-180</v>
          </cell>
        </row>
        <row r="32">
          <cell r="V32" t="str">
            <v>181-200</v>
          </cell>
        </row>
        <row r="33">
          <cell r="V33" t="str">
            <v>201-225</v>
          </cell>
        </row>
        <row r="34">
          <cell r="V34" t="str">
            <v>226-250</v>
          </cell>
        </row>
        <row r="35">
          <cell r="V35" t="str">
            <v>251-300</v>
          </cell>
        </row>
        <row r="36">
          <cell r="V36" t="str">
            <v>301-</v>
          </cell>
        </row>
      </sheetData>
      <sheetData sheetId="1"/>
      <sheetData sheetId="2">
        <row r="1">
          <cell r="B1" t="str">
            <v>O_LIB</v>
          </cell>
          <cell r="C1" t="str">
            <v>O_C1</v>
          </cell>
          <cell r="D1" t="str">
            <v>O_C2</v>
          </cell>
          <cell r="E1" t="str">
            <v>O_C3</v>
          </cell>
          <cell r="F1" t="str">
            <v>O_C4</v>
          </cell>
          <cell r="G1" t="str">
            <v>O_COD</v>
          </cell>
          <cell r="AF1" t="str">
            <v>O_CRO</v>
          </cell>
        </row>
        <row r="2">
          <cell r="B2" t="str">
            <v>RENAULT MASTER - Passenger Euro6</v>
          </cell>
        </row>
        <row r="3">
          <cell r="B3" t="str">
            <v>CJENIK OPCIJA  N° 05</v>
          </cell>
        </row>
        <row r="4">
          <cell r="B4" t="str">
            <v>Datum: 01.06.2016</v>
          </cell>
        </row>
        <row r="6">
          <cell r="B6" t="str">
            <v>SIGURNOST</v>
          </cell>
        </row>
        <row r="7">
          <cell r="C7" t="str">
            <v>PKDRIV</v>
          </cell>
          <cell r="G7" t="str">
            <v>PKDRIV</v>
          </cell>
          <cell r="AF7">
            <v>800</v>
          </cell>
        </row>
        <row r="8">
          <cell r="C8" t="str">
            <v>PKFCNL</v>
          </cell>
          <cell r="G8" t="str">
            <v>PKFCNL</v>
          </cell>
          <cell r="AF8">
            <v>1100</v>
          </cell>
        </row>
        <row r="9">
          <cell r="C9" t="str">
            <v>PKSPT2</v>
          </cell>
          <cell r="G9" t="str">
            <v>PKSPT2</v>
          </cell>
          <cell r="AF9">
            <v>3000</v>
          </cell>
        </row>
        <row r="10">
          <cell r="C10" t="str">
            <v>RDPROX</v>
          </cell>
          <cell r="G10" t="str">
            <v>PARKIR</v>
          </cell>
          <cell r="AF10">
            <v>1500</v>
          </cell>
        </row>
        <row r="11">
          <cell r="C11" t="str">
            <v>ABLAV1</v>
          </cell>
          <cell r="G11" t="str">
            <v>ABLAV1</v>
          </cell>
          <cell r="AF11">
            <v>1400</v>
          </cell>
        </row>
        <row r="12">
          <cell r="C12" t="str">
            <v>ABLAV</v>
          </cell>
          <cell r="G12" t="str">
            <v>JAS34</v>
          </cell>
          <cell r="AF12">
            <v>1900</v>
          </cell>
        </row>
        <row r="13">
          <cell r="C13" t="str">
            <v>PROJAB</v>
          </cell>
          <cell r="G13" t="str">
            <v>MAGL</v>
          </cell>
          <cell r="AF13">
            <v>1100</v>
          </cell>
        </row>
        <row r="14">
          <cell r="C14" t="str">
            <v>PROJ2</v>
          </cell>
          <cell r="G14" t="str">
            <v>SVJE2</v>
          </cell>
          <cell r="AF14">
            <v>800</v>
          </cell>
        </row>
        <row r="15">
          <cell r="C15" t="str">
            <v>CTL</v>
          </cell>
          <cell r="G15" t="str">
            <v>TAHO</v>
          </cell>
          <cell r="AF15">
            <v>3800</v>
          </cell>
        </row>
        <row r="16">
          <cell r="C16" t="str">
            <v>RTVI02</v>
          </cell>
          <cell r="G16" t="str">
            <v>RTVI02</v>
          </cell>
          <cell r="AF16">
            <v>400</v>
          </cell>
        </row>
        <row r="17">
          <cell r="C17" t="str">
            <v>RTVI03</v>
          </cell>
          <cell r="G17" t="str">
            <v>RTVI03</v>
          </cell>
          <cell r="AF17">
            <v>800</v>
          </cell>
        </row>
        <row r="18">
          <cell r="C18" t="str">
            <v>KTGREP</v>
          </cell>
          <cell r="G18" t="str">
            <v>PRIBOR</v>
          </cell>
          <cell r="AF18">
            <v>0</v>
          </cell>
        </row>
        <row r="19">
          <cell r="C19" t="str">
            <v>RSEC01</v>
          </cell>
          <cell r="G19" t="str">
            <v>RSEC01</v>
          </cell>
          <cell r="AF19">
            <v>1100</v>
          </cell>
        </row>
        <row r="20">
          <cell r="C20" t="str">
            <v>PRTREN</v>
          </cell>
          <cell r="G20" t="str">
            <v>SIGOZ</v>
          </cell>
          <cell r="AF20">
            <v>1100</v>
          </cell>
        </row>
        <row r="21">
          <cell r="C21" t="str">
            <v>RETVIS</v>
          </cell>
          <cell r="G21" t="str">
            <v>RETVIS</v>
          </cell>
          <cell r="AF21">
            <v>800</v>
          </cell>
        </row>
        <row r="22">
          <cell r="C22" t="str">
            <v>ALEAHL</v>
          </cell>
          <cell r="G22" t="str">
            <v>ALEAHL</v>
          </cell>
          <cell r="AF22">
            <v>2300</v>
          </cell>
        </row>
        <row r="23">
          <cell r="C23" t="str">
            <v>DLIGM1</v>
          </cell>
          <cell r="G23" t="str">
            <v>DLIGM1</v>
          </cell>
          <cell r="AF23">
            <v>2300</v>
          </cell>
        </row>
        <row r="24">
          <cell r="C24" t="str">
            <v>DPRPN</v>
          </cell>
          <cell r="G24" t="str">
            <v>INDIK</v>
          </cell>
          <cell r="AF24">
            <v>450</v>
          </cell>
        </row>
        <row r="25">
          <cell r="C25" t="str">
            <v>RDAR03</v>
          </cell>
          <cell r="G25" t="str">
            <v>RDAR03</v>
          </cell>
          <cell r="AF25">
            <v>3000</v>
          </cell>
        </row>
        <row r="26">
          <cell r="C26" t="str">
            <v>DANGMO</v>
          </cell>
          <cell r="G26" t="str">
            <v>DANGMO</v>
          </cell>
          <cell r="AF26">
            <v>2200</v>
          </cell>
        </row>
        <row r="27">
          <cell r="B27" t="str">
            <v>UDOBNOST</v>
          </cell>
          <cell r="AF27" t="e">
            <v>#N/A</v>
          </cell>
        </row>
        <row r="28">
          <cell r="C28" t="str">
            <v>PKGCFT</v>
          </cell>
          <cell r="G28" t="str">
            <v>PKGCFT</v>
          </cell>
          <cell r="AF28">
            <v>3800</v>
          </cell>
        </row>
        <row r="29">
          <cell r="C29" t="str">
            <v>PRLUXE</v>
          </cell>
          <cell r="G29" t="str">
            <v>PRLUXE</v>
          </cell>
          <cell r="AF29">
            <v>1900</v>
          </cell>
        </row>
        <row r="30">
          <cell r="C30" t="str">
            <v>REGVIT</v>
          </cell>
          <cell r="G30" t="str">
            <v>RIOB</v>
          </cell>
          <cell r="AF30">
            <v>1100</v>
          </cell>
        </row>
        <row r="31">
          <cell r="C31" t="str">
            <v>CAADD</v>
          </cell>
          <cell r="G31" t="str">
            <v>CAADD</v>
          </cell>
          <cell r="AF31">
            <v>22000</v>
          </cell>
        </row>
        <row r="32">
          <cell r="C32" t="str">
            <v>CACHFA</v>
          </cell>
          <cell r="G32" t="str">
            <v>KLDODG</v>
          </cell>
          <cell r="AF32">
            <v>22000</v>
          </cell>
        </row>
        <row r="33">
          <cell r="C33" t="str">
            <v>RIDOLA</v>
          </cell>
          <cell r="G33" t="str">
            <v>BISJEN</v>
          </cell>
          <cell r="AF33">
            <v>7200</v>
          </cell>
        </row>
        <row r="34">
          <cell r="C34" t="str">
            <v>CSVITO</v>
          </cell>
          <cell r="G34" t="str">
            <v>CSVITO</v>
          </cell>
          <cell r="AF34">
            <v>6800</v>
          </cell>
        </row>
        <row r="35">
          <cell r="C35" t="str">
            <v>LAC</v>
          </cell>
          <cell r="G35" t="str">
            <v>GST</v>
          </cell>
          <cell r="AF35">
            <v>400</v>
          </cell>
        </row>
        <row r="36">
          <cell r="C36" t="str">
            <v>COLOMB</v>
          </cell>
          <cell r="G36" t="str">
            <v>COLOMB</v>
          </cell>
          <cell r="AF36">
            <v>400</v>
          </cell>
        </row>
        <row r="37">
          <cell r="C37" t="str">
            <v>PARLOM</v>
          </cell>
          <cell r="G37" t="str">
            <v>PARLOM</v>
          </cell>
          <cell r="AF37">
            <v>500</v>
          </cell>
        </row>
        <row r="38">
          <cell r="C38" t="str">
            <v>CLESUP</v>
          </cell>
          <cell r="G38" t="str">
            <v>DKLJUC</v>
          </cell>
          <cell r="AF38">
            <v>400</v>
          </cell>
        </row>
        <row r="39">
          <cell r="C39" t="str">
            <v>SOP02A</v>
          </cell>
          <cell r="G39" t="str">
            <v>RKART2</v>
          </cell>
          <cell r="AF39">
            <v>2300</v>
          </cell>
        </row>
        <row r="40">
          <cell r="C40" t="str">
            <v>AVCACF</v>
          </cell>
          <cell r="G40" t="str">
            <v>PEPEL</v>
          </cell>
          <cell r="AF40">
            <v>100</v>
          </cell>
        </row>
        <row r="41">
          <cell r="B41" t="str">
            <v>KOMUNIKACIJA</v>
          </cell>
          <cell r="AF41" t="e">
            <v>#N/A</v>
          </cell>
        </row>
        <row r="42">
          <cell r="C42" t="str">
            <v>PKLT03</v>
          </cell>
          <cell r="D42" t="str">
            <v>MAPSUP</v>
          </cell>
          <cell r="G42" t="str">
            <v>PKLT03 MAPSUP</v>
          </cell>
          <cell r="AF42">
            <v>9700</v>
          </cell>
        </row>
        <row r="43">
          <cell r="C43" t="str">
            <v>NAV0G2</v>
          </cell>
          <cell r="D43" t="str">
            <v>RAD14D</v>
          </cell>
          <cell r="E43" t="str">
            <v>MAPEST</v>
          </cell>
          <cell r="G43" t="str">
            <v>NAV0G2 RAD14D MAPEST</v>
          </cell>
          <cell r="AF43">
            <v>4500</v>
          </cell>
        </row>
        <row r="44">
          <cell r="C44" t="str">
            <v>RAD33A</v>
          </cell>
          <cell r="G44" t="str">
            <v>RAD33A</v>
          </cell>
          <cell r="AF44">
            <v>1900</v>
          </cell>
        </row>
        <row r="45">
          <cell r="C45" t="str">
            <v>RAD51A</v>
          </cell>
          <cell r="G45" t="str">
            <v>RAD51A</v>
          </cell>
          <cell r="AF45">
            <v>2600</v>
          </cell>
        </row>
        <row r="46">
          <cell r="B46" t="str">
            <v>VANJSKI IZGLED</v>
          </cell>
          <cell r="AF46" t="e">
            <v>#N/A</v>
          </cell>
        </row>
        <row r="47">
          <cell r="C47" t="str">
            <v>QPA$MV</v>
          </cell>
          <cell r="AF47">
            <v>5500</v>
          </cell>
        </row>
        <row r="48">
          <cell r="C48" t="str">
            <v>RALU16</v>
          </cell>
          <cell r="G48" t="str">
            <v>ALU16</v>
          </cell>
          <cell r="AF48">
            <v>3400</v>
          </cell>
        </row>
        <row r="49">
          <cell r="C49" t="str">
            <v>ENJO02</v>
          </cell>
          <cell r="G49" t="str">
            <v>ENJO02</v>
          </cell>
          <cell r="AF49">
            <v>400</v>
          </cell>
        </row>
        <row r="50">
          <cell r="C50" t="str">
            <v>BARAV</v>
          </cell>
          <cell r="G50" t="str">
            <v>ZAVJE</v>
          </cell>
          <cell r="AF50">
            <v>500</v>
          </cell>
        </row>
        <row r="51">
          <cell r="B51" t="str">
            <v>FUNKCIONALNOST</v>
          </cell>
          <cell r="AF51" t="e">
            <v>#N/A</v>
          </cell>
        </row>
        <row r="52">
          <cell r="C52" t="str">
            <v>PKRD03</v>
          </cell>
          <cell r="G52" t="str">
            <v>PKRD03</v>
          </cell>
          <cell r="AF52">
            <v>1500</v>
          </cell>
        </row>
        <row r="53">
          <cell r="C53" t="str">
            <v>TABPDB</v>
          </cell>
          <cell r="D53" t="str">
            <v>AIRBA1</v>
          </cell>
          <cell r="G53" t="str">
            <v>TABPDB AIRBA1</v>
          </cell>
          <cell r="AF53">
            <v>400</v>
          </cell>
        </row>
        <row r="54">
          <cell r="C54" t="str">
            <v>PNLGVO</v>
          </cell>
          <cell r="G54" t="str">
            <v>PNLGVO</v>
          </cell>
          <cell r="AF54">
            <v>1500</v>
          </cell>
        </row>
        <row r="55">
          <cell r="C55" t="str">
            <v>PLDCVO</v>
          </cell>
          <cell r="G55" t="str">
            <v>DKVRO</v>
          </cell>
          <cell r="AF55">
            <v>1500</v>
          </cell>
        </row>
        <row r="56">
          <cell r="C56" t="str">
            <v>PEDCVF</v>
          </cell>
          <cell r="G56" t="str">
            <v>PEDCVF</v>
          </cell>
          <cell r="AF56">
            <v>22000</v>
          </cell>
        </row>
        <row r="57">
          <cell r="C57" t="str">
            <v>PARV27</v>
          </cell>
          <cell r="G57" t="str">
            <v>SV270S</v>
          </cell>
          <cell r="AF57">
            <v>1375</v>
          </cell>
        </row>
        <row r="58">
          <cell r="C58" t="str">
            <v>PRIACC</v>
          </cell>
          <cell r="G58" t="str">
            <v>UTICNI</v>
          </cell>
          <cell r="AF58">
            <v>400</v>
          </cell>
        </row>
        <row r="59">
          <cell r="C59" t="str">
            <v>BOIADP</v>
          </cell>
          <cell r="G59" t="str">
            <v>KUTIJA</v>
          </cell>
          <cell r="AF59">
            <v>800</v>
          </cell>
        </row>
        <row r="60">
          <cell r="C60" t="str">
            <v>RES100</v>
          </cell>
          <cell r="G60" t="str">
            <v>100L</v>
          </cell>
          <cell r="AF60">
            <v>400</v>
          </cell>
        </row>
        <row r="61">
          <cell r="C61" t="str">
            <v>RALENT</v>
          </cell>
          <cell r="G61" t="str">
            <v>RALENT</v>
          </cell>
          <cell r="AF61">
            <v>400</v>
          </cell>
        </row>
        <row r="62">
          <cell r="C62" t="str">
            <v>SGAMOV</v>
          </cell>
          <cell r="G62" t="str">
            <v>SGAMOV</v>
          </cell>
          <cell r="AF62">
            <v>7600</v>
          </cell>
        </row>
        <row r="63">
          <cell r="AF63" t="e">
            <v>#N/A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"/>
      <sheetName val="OPT"/>
      <sheetName val="EQP"/>
      <sheetName val="TF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QUE "/>
      <sheetName val="Europe"/>
      <sheetName val="Inter SUSNOR"/>
      <sheetName val="Inter SUSREN"/>
      <sheetName val="JHQ"/>
      <sheetName val="JRQ"/>
      <sheetName val="TL4"/>
      <sheetName val="ND"/>
      <sheetName val="PK"/>
      <sheetName val="CK1K2"/>
      <sheetName val="FK"/>
      <sheetName val="AJ0"/>
      <sheetName val="JA5"/>
      <sheetName val="DP0"/>
      <sheetName val="DCT"/>
      <sheetName val="Pneus"/>
      <sheetName val="Préco V1000 1ère"/>
      <sheetName val="regroupement pay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QUE "/>
      <sheetName val="Synthèse"/>
      <sheetName val="Synthèse SUSNOR"/>
      <sheetName val="Synthèse SUSREN"/>
      <sheetName val="JHQ"/>
      <sheetName val="JRQ"/>
      <sheetName val="TL4"/>
      <sheetName val="ND"/>
      <sheetName val="PK"/>
      <sheetName val="CK1K2"/>
      <sheetName val="FK"/>
      <sheetName val="AJ0"/>
      <sheetName val="JA5"/>
      <sheetName val="DCT"/>
      <sheetName val="Pneus"/>
      <sheetName val="Préco V1000 1ère INTERNATIO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Suivi"/>
      <sheetName val="Inertie"/>
      <sheetName val="DRTH"/>
      <sheetName val="Regles"/>
      <sheetName val="Conso Client (Profil)"/>
      <sheetName val="DIVERS"/>
      <sheetName val="Fiscalité FRANCE"/>
      <sheetName val="Conseils CRUISE"/>
      <sheetName val="Formules"/>
      <sheetName val="TDCL"/>
      <sheetName val="Conso-Autonomie"/>
      <sheetName val="Cycle NEDC"/>
      <sheetName val="Graph1 _ Cycle NEDC"/>
      <sheetName val="Artemis Highway 150"/>
      <sheetName val="Artemis Highway 130"/>
      <sheetName val="Artemis Road"/>
      <sheetName val="Artemis Urban"/>
      <sheetName val="Embouteill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D"/>
      <sheetName val="BDD"/>
      <sheetName val="Dico"/>
      <sheetName val="Tech_Data"/>
      <sheetName val="GCE"/>
      <sheetName val="GCD"/>
      <sheetName val="Evolution CSI 2007-2012"/>
      <sheetName val="Statuts"/>
      <sheetName val="FUEL FILLER"/>
      <sheetName val="ContrôleBoiteDialogue"/>
    </sheetNames>
    <sheetDataSet>
      <sheetData sheetId="0"/>
      <sheetData sheetId="1"/>
      <sheetData sheetId="2"/>
      <sheetData sheetId="3" refreshError="1">
        <row r="13">
          <cell r="B13">
            <v>39448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e conso"/>
      <sheetName val="Graphe perfos"/>
      <sheetName val="Données"/>
      <sheetName val="Roadmap D4FK"/>
      <sheetName val="Roadmap D4Ft"/>
      <sheetName val="Roadmap S1Ga 3 cyl"/>
      <sheetName val="Roadmap S1Gb 3 cyl"/>
      <sheetName val="Macro1"/>
      <sheetName val="Tech_Data"/>
      <sheetName val="SYNTHESE GENER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Macro_retour1</v>
          </cell>
          <cell r="B1" t="str">
            <v>Macro_retour2</v>
          </cell>
        </row>
        <row r="6">
          <cell r="A6" t="str">
            <v>Macro_1</v>
          </cell>
          <cell r="B6" t="str">
            <v>Macro_6</v>
          </cell>
        </row>
        <row r="11">
          <cell r="A11" t="str">
            <v>Macro_2</v>
          </cell>
          <cell r="B11" t="str">
            <v>Macro_7</v>
          </cell>
        </row>
        <row r="16">
          <cell r="A16" t="str">
            <v>Macro_3</v>
          </cell>
          <cell r="B16" t="str">
            <v>Macro_8</v>
          </cell>
        </row>
        <row r="21">
          <cell r="A21" t="str">
            <v>Macro_4</v>
          </cell>
          <cell r="B21" t="str">
            <v>Macro_9</v>
          </cell>
        </row>
        <row r="26">
          <cell r="A26" t="str">
            <v>Macro_5</v>
          </cell>
          <cell r="B26" t="str">
            <v>Macro_10</v>
          </cell>
        </row>
      </sheetData>
      <sheetData sheetId="8" refreshError="1"/>
      <sheetData sheetId="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Calcul nouvelle appli"/>
      <sheetName val="Données"/>
    </sheetNames>
    <sheetDataSet>
      <sheetData sheetId="0"/>
      <sheetData sheetId="1"/>
      <sheetData sheetId="2" refreshError="1">
        <row r="2">
          <cell r="A2" t="str">
            <v>PK4</v>
          </cell>
        </row>
        <row r="3">
          <cell r="A3" t="str">
            <v>PF4</v>
          </cell>
        </row>
        <row r="4">
          <cell r="A4" t="str">
            <v>PF8</v>
          </cell>
        </row>
        <row r="5">
          <cell r="A5" t="str">
            <v>PF6</v>
          </cell>
        </row>
        <row r="6">
          <cell r="A6" t="str">
            <v>TL4</v>
          </cell>
        </row>
        <row r="7">
          <cell r="A7" t="str">
            <v>TL8</v>
          </cell>
        </row>
        <row r="8">
          <cell r="A8" t="str">
            <v>ND4</v>
          </cell>
        </row>
        <row r="9">
          <cell r="A9" t="str">
            <v>JRQ</v>
          </cell>
        </row>
        <row r="10">
          <cell r="A10" t="str">
            <v>JRQØ200</v>
          </cell>
        </row>
        <row r="11">
          <cell r="A11" t="str">
            <v>JB3</v>
          </cell>
        </row>
        <row r="12">
          <cell r="A12" t="str">
            <v>JHQ</v>
          </cell>
        </row>
        <row r="13">
          <cell r="A13" t="str">
            <v>JH3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pe_Peinture"/>
      <sheetName val="Réf Peinture"/>
      <sheetName val="Version Prix"/>
    </sheetNames>
    <sheetDataSet>
      <sheetData sheetId="0">
        <row r="1">
          <cell r="A1" t="str">
            <v>C_type</v>
          </cell>
          <cell r="B1" t="str">
            <v>Type</v>
          </cell>
        </row>
        <row r="2">
          <cell r="A2" t="str">
            <v>*</v>
          </cell>
          <cell r="B2" t="str">
            <v>Opaque</v>
          </cell>
        </row>
        <row r="3">
          <cell r="A3" t="str">
            <v>**</v>
          </cell>
          <cell r="B3" t="str">
            <v>Métalisée vernie</v>
          </cell>
        </row>
        <row r="4">
          <cell r="A4" t="str">
            <v>***</v>
          </cell>
          <cell r="B4" t="str">
            <v>Nacrée</v>
          </cell>
        </row>
        <row r="5">
          <cell r="A5" t="str">
            <v>TE</v>
          </cell>
          <cell r="B5" t="str">
            <v>Teinte à effets</v>
          </cell>
        </row>
      </sheetData>
      <sheetData sheetId="1">
        <row r="1">
          <cell r="A1" t="str">
            <v>Code</v>
          </cell>
          <cell r="B1" t="str">
            <v>COULEUR</v>
          </cell>
          <cell r="C1" t="str">
            <v>c_Type</v>
          </cell>
          <cell r="D1" t="str">
            <v>Type</v>
          </cell>
          <cell r="E1" t="str">
            <v>Code Peinture</v>
          </cell>
          <cell r="F1" t="str">
            <v>Couleur</v>
          </cell>
        </row>
        <row r="2">
          <cell r="A2" t="str">
            <v>C99</v>
          </cell>
          <cell r="B2" t="str">
            <v xml:space="preserve">ABSINTHE </v>
          </cell>
          <cell r="C2" t="str">
            <v>**</v>
          </cell>
          <cell r="D2" t="str">
            <v>Métalisée vernie</v>
          </cell>
          <cell r="E2" t="str">
            <v>C99  **</v>
          </cell>
          <cell r="F2" t="str">
            <v>Absinthe</v>
          </cell>
        </row>
        <row r="3">
          <cell r="A3">
            <v>903</v>
          </cell>
          <cell r="B3" t="str">
            <v>ABYSSE</v>
          </cell>
          <cell r="C3" t="str">
            <v>TE</v>
          </cell>
          <cell r="D3" t="str">
            <v>Teinte à effets</v>
          </cell>
          <cell r="E3" t="str">
            <v>903  TE</v>
          </cell>
          <cell r="F3" t="str">
            <v>Abysse</v>
          </cell>
        </row>
        <row r="4">
          <cell r="A4">
            <v>369</v>
          </cell>
          <cell r="B4" t="str">
            <v>BLANC GLACIER</v>
          </cell>
          <cell r="C4" t="str">
            <v>*</v>
          </cell>
          <cell r="D4" t="str">
            <v>Opaque</v>
          </cell>
          <cell r="E4" t="str">
            <v>369  *</v>
          </cell>
          <cell r="F4" t="str">
            <v>Blanc Glacier</v>
          </cell>
        </row>
        <row r="5">
          <cell r="A5">
            <v>389</v>
          </cell>
          <cell r="B5" t="str">
            <v>BLANC GLACIER</v>
          </cell>
          <cell r="C5" t="str">
            <v>*</v>
          </cell>
          <cell r="D5" t="str">
            <v>Opaque</v>
          </cell>
          <cell r="E5" t="str">
            <v>389  *</v>
          </cell>
          <cell r="F5" t="str">
            <v>Blanc Glacier</v>
          </cell>
        </row>
        <row r="6">
          <cell r="A6">
            <v>531</v>
          </cell>
          <cell r="B6" t="str">
            <v>BLANC IRIDIUM</v>
          </cell>
          <cell r="C6" t="str">
            <v>*</v>
          </cell>
          <cell r="D6" t="str">
            <v>Opaque</v>
          </cell>
          <cell r="E6" t="str">
            <v>531  *</v>
          </cell>
          <cell r="F6" t="str">
            <v>Blanc Iridium</v>
          </cell>
        </row>
        <row r="7">
          <cell r="A7">
            <v>472</v>
          </cell>
          <cell r="B7" t="str">
            <v>BLEU CREPUSCULE</v>
          </cell>
          <cell r="C7" t="str">
            <v>***</v>
          </cell>
          <cell r="D7" t="str">
            <v>Nacrée</v>
          </cell>
          <cell r="E7" t="str">
            <v>472  ***</v>
          </cell>
          <cell r="F7" t="str">
            <v>Bleu Crépuscule</v>
          </cell>
        </row>
        <row r="8">
          <cell r="A8">
            <v>427</v>
          </cell>
          <cell r="B8" t="str">
            <v>BLEU EOLE</v>
          </cell>
          <cell r="C8" t="str">
            <v>**</v>
          </cell>
          <cell r="D8" t="str">
            <v>Métalisée vernie</v>
          </cell>
          <cell r="E8" t="str">
            <v>427  **</v>
          </cell>
          <cell r="F8" t="str">
            <v>Bleu Eole</v>
          </cell>
        </row>
        <row r="9">
          <cell r="B9" t="str">
            <v>BLEU ILLIADE</v>
          </cell>
          <cell r="C9" t="str">
            <v>**</v>
          </cell>
          <cell r="D9" t="str">
            <v>Métalisée vernie</v>
          </cell>
          <cell r="E9" t="str">
            <v xml:space="preserve">  **</v>
          </cell>
          <cell r="F9" t="str">
            <v>Bleu Illiade</v>
          </cell>
        </row>
        <row r="10">
          <cell r="A10">
            <v>408</v>
          </cell>
          <cell r="B10" t="str">
            <v>BLEU LAZULI</v>
          </cell>
          <cell r="C10" t="str">
            <v>**</v>
          </cell>
          <cell r="D10" t="str">
            <v>Métalisée vernie</v>
          </cell>
          <cell r="E10" t="str">
            <v>408  **</v>
          </cell>
          <cell r="F10" t="str">
            <v>Bleu Lazuli</v>
          </cell>
        </row>
        <row r="11">
          <cell r="A11">
            <v>432</v>
          </cell>
          <cell r="B11" t="str">
            <v>BLEU METHYL</v>
          </cell>
          <cell r="C11" t="str">
            <v>***</v>
          </cell>
          <cell r="D11" t="str">
            <v>Nacrée</v>
          </cell>
          <cell r="E11" t="str">
            <v>432  ***</v>
          </cell>
          <cell r="F11" t="str">
            <v>Bleu Méthyl</v>
          </cell>
        </row>
        <row r="12">
          <cell r="A12" t="str">
            <v>D42</v>
          </cell>
          <cell r="B12" t="str">
            <v>BLEU NAVY</v>
          </cell>
          <cell r="C12" t="str">
            <v>*</v>
          </cell>
          <cell r="D12" t="str">
            <v>Opaque</v>
          </cell>
          <cell r="E12" t="str">
            <v>D42  *</v>
          </cell>
          <cell r="F12" t="str">
            <v>Bleu Navy</v>
          </cell>
        </row>
        <row r="13">
          <cell r="A13">
            <v>460</v>
          </cell>
          <cell r="B13" t="str">
            <v>BLEU ROY</v>
          </cell>
          <cell r="C13" t="str">
            <v>*</v>
          </cell>
          <cell r="D13" t="str">
            <v>Opaque</v>
          </cell>
          <cell r="E13" t="str">
            <v>460  *</v>
          </cell>
          <cell r="F13" t="str">
            <v>Bleu Roy</v>
          </cell>
        </row>
        <row r="14">
          <cell r="A14">
            <v>544</v>
          </cell>
          <cell r="B14" t="str">
            <v>Bleu Tibetain</v>
          </cell>
          <cell r="C14" t="str">
            <v>*</v>
          </cell>
          <cell r="D14" t="str">
            <v>Opaque</v>
          </cell>
          <cell r="E14" t="str">
            <v>544  *</v>
          </cell>
          <cell r="F14" t="str">
            <v>Bleu Tibetain</v>
          </cell>
        </row>
        <row r="15">
          <cell r="A15">
            <v>632</v>
          </cell>
          <cell r="B15" t="str">
            <v>BOREAL</v>
          </cell>
          <cell r="C15" t="str">
            <v>**</v>
          </cell>
          <cell r="D15" t="str">
            <v>Métalisée vernie</v>
          </cell>
          <cell r="E15" t="str">
            <v>632  **</v>
          </cell>
          <cell r="F15" t="str">
            <v>Boréal</v>
          </cell>
        </row>
        <row r="16">
          <cell r="A16">
            <v>189</v>
          </cell>
          <cell r="B16" t="str">
            <v>CANNELLE</v>
          </cell>
          <cell r="C16" t="str">
            <v>***</v>
          </cell>
          <cell r="D16" t="str">
            <v>Nacrée</v>
          </cell>
          <cell r="E16" t="str">
            <v>189  ***</v>
          </cell>
          <cell r="F16" t="str">
            <v>Cannelle</v>
          </cell>
        </row>
        <row r="17">
          <cell r="A17" t="str">
            <v>B73</v>
          </cell>
          <cell r="B17" t="str">
            <v>CUIVRE METAL</v>
          </cell>
          <cell r="C17" t="str">
            <v>TE</v>
          </cell>
          <cell r="D17" t="str">
            <v>Teinte à effets</v>
          </cell>
          <cell r="E17" t="str">
            <v>B73  TE</v>
          </cell>
          <cell r="F17" t="str">
            <v>Cuivre Métal</v>
          </cell>
        </row>
        <row r="18">
          <cell r="A18">
            <v>999</v>
          </cell>
          <cell r="B18" t="str">
            <v>GRIS ACIER</v>
          </cell>
          <cell r="C18" t="str">
            <v>**</v>
          </cell>
          <cell r="D18" t="str">
            <v>Métalisée vernie</v>
          </cell>
          <cell r="E18" t="str">
            <v>999  **</v>
          </cell>
          <cell r="F18" t="str">
            <v>Gris Acier</v>
          </cell>
        </row>
        <row r="19">
          <cell r="A19">
            <v>603</v>
          </cell>
          <cell r="B19" t="str">
            <v>GRIS HOLOGRAMME</v>
          </cell>
          <cell r="C19" t="str">
            <v>TE</v>
          </cell>
          <cell r="D19" t="str">
            <v>Teinte à effets</v>
          </cell>
          <cell r="E19" t="str">
            <v>603  TE</v>
          </cell>
          <cell r="F19" t="str">
            <v>Gris Hologramme</v>
          </cell>
        </row>
        <row r="20">
          <cell r="A20">
            <v>640</v>
          </cell>
          <cell r="B20" t="str">
            <v xml:space="preserve">GRIS ICEBERG </v>
          </cell>
          <cell r="C20" t="str">
            <v>**</v>
          </cell>
          <cell r="D20" t="str">
            <v>Métalisée vernie</v>
          </cell>
          <cell r="E20" t="str">
            <v>640  **</v>
          </cell>
          <cell r="F20" t="str">
            <v>Gris Iceberg</v>
          </cell>
        </row>
        <row r="21">
          <cell r="A21" t="str">
            <v>B64</v>
          </cell>
          <cell r="B21" t="str">
            <v>GRIS SIDERAL</v>
          </cell>
          <cell r="C21" t="str">
            <v>TE</v>
          </cell>
          <cell r="D21" t="str">
            <v>Teinte à effets</v>
          </cell>
          <cell r="E21" t="str">
            <v>B64  TE</v>
          </cell>
          <cell r="F21" t="str">
            <v>Gris Sidéral</v>
          </cell>
        </row>
        <row r="22">
          <cell r="B22" t="str">
            <v>GRIS SIRIUS</v>
          </cell>
          <cell r="C22" t="str">
            <v>**</v>
          </cell>
          <cell r="D22" t="str">
            <v>Métalisée vernie</v>
          </cell>
          <cell r="E22" t="str">
            <v xml:space="preserve">  **</v>
          </cell>
          <cell r="F22" t="str">
            <v>Gris Sirius</v>
          </cell>
        </row>
        <row r="23">
          <cell r="A23">
            <v>647</v>
          </cell>
          <cell r="B23" t="str">
            <v>GRIS TITANE</v>
          </cell>
          <cell r="C23" t="str">
            <v>**</v>
          </cell>
          <cell r="D23" t="str">
            <v>Métalisée vernie</v>
          </cell>
          <cell r="E23" t="str">
            <v>647  **</v>
          </cell>
          <cell r="F23" t="str">
            <v>Gris Titane</v>
          </cell>
        </row>
        <row r="24">
          <cell r="A24" t="str">
            <v>D40</v>
          </cell>
          <cell r="B24" t="str">
            <v>GYPSE NACRE</v>
          </cell>
          <cell r="C24" t="str">
            <v>TE</v>
          </cell>
          <cell r="D24" t="str">
            <v>Teinte à effets</v>
          </cell>
          <cell r="E24" t="str">
            <v>D40  TE</v>
          </cell>
          <cell r="F24" t="str">
            <v>Gypse Nacré</v>
          </cell>
        </row>
        <row r="25">
          <cell r="A25">
            <v>186</v>
          </cell>
          <cell r="B25" t="str">
            <v>HOUBLON</v>
          </cell>
          <cell r="C25" t="str">
            <v>**</v>
          </cell>
          <cell r="D25" t="str">
            <v>Métalisée vernie</v>
          </cell>
          <cell r="E25" t="str">
            <v>186  **</v>
          </cell>
          <cell r="F25" t="str">
            <v>Houblon</v>
          </cell>
        </row>
        <row r="26">
          <cell r="B26" t="str">
            <v>NOCTURNE</v>
          </cell>
          <cell r="C26" t="str">
            <v>**</v>
          </cell>
          <cell r="D26" t="str">
            <v>Métalisée vernie</v>
          </cell>
          <cell r="E26" t="str">
            <v xml:space="preserve">  **</v>
          </cell>
          <cell r="F26" t="str">
            <v>Nocturne</v>
          </cell>
        </row>
        <row r="27">
          <cell r="B27" t="str">
            <v>NOIR</v>
          </cell>
          <cell r="C27" t="str">
            <v>**</v>
          </cell>
          <cell r="D27" t="str">
            <v>Métalisée vernie</v>
          </cell>
          <cell r="E27" t="str">
            <v xml:space="preserve">  **</v>
          </cell>
          <cell r="F27" t="str">
            <v>Noir</v>
          </cell>
        </row>
        <row r="28">
          <cell r="A28">
            <v>187</v>
          </cell>
          <cell r="B28" t="str">
            <v>PIERRE DE LUNE</v>
          </cell>
          <cell r="C28" t="str">
            <v>**</v>
          </cell>
          <cell r="D28" t="str">
            <v>Métalisée vernie</v>
          </cell>
          <cell r="E28" t="str">
            <v>187  **</v>
          </cell>
          <cell r="F28" t="str">
            <v>Pierre de Lune</v>
          </cell>
        </row>
        <row r="29">
          <cell r="A29">
            <v>731</v>
          </cell>
          <cell r="B29" t="str">
            <v>ROUGE ANDALOU</v>
          </cell>
          <cell r="C29" t="str">
            <v>*</v>
          </cell>
          <cell r="D29" t="str">
            <v>Opaque</v>
          </cell>
          <cell r="E29" t="str">
            <v>731  *</v>
          </cell>
          <cell r="F29" t="str">
            <v>Rouge Andalou</v>
          </cell>
        </row>
        <row r="30">
          <cell r="A30">
            <v>713</v>
          </cell>
          <cell r="B30" t="str">
            <v>ROUGE CERISE</v>
          </cell>
          <cell r="C30" t="str">
            <v>***</v>
          </cell>
          <cell r="D30" t="str">
            <v>Nacrée</v>
          </cell>
          <cell r="E30" t="str">
            <v>713  ***</v>
          </cell>
          <cell r="F30" t="str">
            <v>Rouge Cerise</v>
          </cell>
        </row>
        <row r="31">
          <cell r="A31">
            <v>274</v>
          </cell>
          <cell r="B31" t="str">
            <v>ROUGE DE MARS</v>
          </cell>
          <cell r="C31" t="str">
            <v>***</v>
          </cell>
          <cell r="D31" t="str">
            <v>Nacrée</v>
          </cell>
          <cell r="E31" t="str">
            <v>274  ***</v>
          </cell>
          <cell r="F31" t="str">
            <v>Rouge de Mars</v>
          </cell>
        </row>
        <row r="32">
          <cell r="A32">
            <v>783</v>
          </cell>
          <cell r="B32" t="str">
            <v>ROUGE NACRE</v>
          </cell>
          <cell r="C32" t="str">
            <v>***</v>
          </cell>
          <cell r="D32" t="str">
            <v>Nacrée</v>
          </cell>
          <cell r="E32" t="str">
            <v>783  ***</v>
          </cell>
          <cell r="F32" t="str">
            <v>Rouge Nacré</v>
          </cell>
        </row>
        <row r="33">
          <cell r="A33">
            <v>578</v>
          </cell>
          <cell r="B33" t="str">
            <v>ROUGE RUBIS</v>
          </cell>
          <cell r="C33" t="str">
            <v>***</v>
          </cell>
          <cell r="D33" t="str">
            <v>Nacrée</v>
          </cell>
          <cell r="E33" t="str">
            <v>578  ***</v>
          </cell>
          <cell r="F33" t="str">
            <v>Rouge Rubis</v>
          </cell>
        </row>
        <row r="34">
          <cell r="A34">
            <v>727</v>
          </cell>
          <cell r="B34" t="str">
            <v>ROUGE VIF</v>
          </cell>
          <cell r="C34" t="str">
            <v>*</v>
          </cell>
          <cell r="D34" t="str">
            <v>Opaque</v>
          </cell>
          <cell r="E34" t="str">
            <v>727  *</v>
          </cell>
          <cell r="F34" t="str">
            <v>Rouge Vif</v>
          </cell>
        </row>
        <row r="35">
          <cell r="A35">
            <v>191</v>
          </cell>
          <cell r="B35" t="str">
            <v>STEPPE</v>
          </cell>
          <cell r="C35" t="str">
            <v>TE</v>
          </cell>
          <cell r="D35" t="str">
            <v>Teinte à effets</v>
          </cell>
          <cell r="E35" t="str">
            <v>191  TE</v>
          </cell>
          <cell r="F35" t="str">
            <v>Steppe</v>
          </cell>
        </row>
        <row r="36">
          <cell r="A36">
            <v>931</v>
          </cell>
          <cell r="B36" t="str">
            <v>TILLEUL</v>
          </cell>
          <cell r="C36" t="str">
            <v>**</v>
          </cell>
          <cell r="D36" t="str">
            <v>Métalisée vernie</v>
          </cell>
          <cell r="E36" t="str">
            <v>931  **</v>
          </cell>
          <cell r="F36" t="str">
            <v>Tilleuil</v>
          </cell>
        </row>
        <row r="37">
          <cell r="A37">
            <v>935</v>
          </cell>
          <cell r="B37" t="str">
            <v>VERT CEDRE</v>
          </cell>
          <cell r="C37" t="str">
            <v>***</v>
          </cell>
          <cell r="D37" t="str">
            <v>Nacrée</v>
          </cell>
          <cell r="E37" t="str">
            <v>935  ***</v>
          </cell>
          <cell r="F37" t="str">
            <v>Vert Cèdre</v>
          </cell>
        </row>
        <row r="38">
          <cell r="A38">
            <v>935</v>
          </cell>
          <cell r="B38" t="str">
            <v>VERT CEDRE</v>
          </cell>
          <cell r="C38" t="str">
            <v>***</v>
          </cell>
          <cell r="D38" t="str">
            <v>Nacrée</v>
          </cell>
          <cell r="E38" t="str">
            <v>935  ***</v>
          </cell>
          <cell r="F38" t="str">
            <v>Vert Cèdre</v>
          </cell>
        </row>
        <row r="39">
          <cell r="A39">
            <v>926</v>
          </cell>
          <cell r="B39" t="str">
            <v>VERT EPICEA</v>
          </cell>
          <cell r="C39" t="str">
            <v>***</v>
          </cell>
          <cell r="D39" t="str">
            <v>Nacrée</v>
          </cell>
          <cell r="E39" t="str">
            <v>926  ***</v>
          </cell>
          <cell r="F39" t="str">
            <v>Vert Epicéa</v>
          </cell>
        </row>
        <row r="40">
          <cell r="A40">
            <v>299</v>
          </cell>
          <cell r="B40" t="str">
            <v>VERT LUCIOLE</v>
          </cell>
          <cell r="C40" t="str">
            <v>***</v>
          </cell>
          <cell r="D40" t="str">
            <v>Nacrée</v>
          </cell>
          <cell r="E40" t="str">
            <v>299  ***</v>
          </cell>
          <cell r="F40" t="str">
            <v>Vert Luciole</v>
          </cell>
        </row>
        <row r="41">
          <cell r="A41">
            <v>296</v>
          </cell>
          <cell r="B41" t="str">
            <v>VERT SCARABEE</v>
          </cell>
          <cell r="C41" t="str">
            <v>***</v>
          </cell>
          <cell r="D41" t="str">
            <v>Nacrée</v>
          </cell>
          <cell r="E41" t="str">
            <v>296  ***</v>
          </cell>
          <cell r="F41" t="str">
            <v>Vert Scarabée</v>
          </cell>
        </row>
        <row r="42">
          <cell r="B42" t="str">
            <v>VERT TAIGA</v>
          </cell>
          <cell r="C42" t="str">
            <v>**</v>
          </cell>
          <cell r="D42" t="str">
            <v>Métalisée vernie</v>
          </cell>
          <cell r="E42" t="str">
            <v xml:space="preserve">  **</v>
          </cell>
          <cell r="F42" t="str">
            <v>Vert Taïga</v>
          </cell>
        </row>
        <row r="43">
          <cell r="A43">
            <v>901</v>
          </cell>
          <cell r="B43" t="str">
            <v>VERTIGO</v>
          </cell>
          <cell r="C43" t="str">
            <v>**</v>
          </cell>
          <cell r="D43" t="str">
            <v>Métalisée vernie</v>
          </cell>
          <cell r="E43" t="str">
            <v>901  **</v>
          </cell>
          <cell r="F43" t="str">
            <v>Vertigo</v>
          </cell>
        </row>
        <row r="44">
          <cell r="A44">
            <v>630</v>
          </cell>
          <cell r="B44" t="str">
            <v>XERUS</v>
          </cell>
          <cell r="C44" t="str">
            <v>**</v>
          </cell>
          <cell r="D44" t="str">
            <v>Métalisée vernie</v>
          </cell>
          <cell r="E44" t="str">
            <v>630  **</v>
          </cell>
          <cell r="F44" t="str">
            <v>Xérus</v>
          </cell>
        </row>
        <row r="45">
          <cell r="D45" t="str">
            <v>autre</v>
          </cell>
          <cell r="E45" t="str">
            <v xml:space="preserve">  </v>
          </cell>
        </row>
        <row r="46">
          <cell r="D46" t="str">
            <v>autre</v>
          </cell>
          <cell r="E46" t="str">
            <v xml:space="preserve">  </v>
          </cell>
        </row>
        <row r="47">
          <cell r="D47" t="str">
            <v>autre</v>
          </cell>
          <cell r="E47" t="str">
            <v xml:space="preserve">  </v>
          </cell>
        </row>
        <row r="48">
          <cell r="D48" t="str">
            <v>autre</v>
          </cell>
          <cell r="E48" t="str">
            <v xml:space="preserve">  </v>
          </cell>
        </row>
        <row r="49">
          <cell r="D49" t="str">
            <v>autre</v>
          </cell>
          <cell r="E49" t="str">
            <v xml:space="preserve">  </v>
          </cell>
        </row>
        <row r="50">
          <cell r="D50" t="str">
            <v>autre</v>
          </cell>
          <cell r="E50" t="str">
            <v xml:space="preserve">  </v>
          </cell>
        </row>
      </sheetData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175"/>
      <sheetName val="Macro1"/>
      <sheetName val="K4M-720"/>
      <sheetName val="TOOLING SUMMERY"/>
      <sheetName val="K4M760"/>
      <sheetName val="U5-1341"/>
    </sheetNames>
    <definedNames>
      <definedName name="Trier_PC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_link"/>
      <sheetName val="V_HR"/>
      <sheetName val="O_link"/>
      <sheetName val="O_HR"/>
      <sheetName val="oprema"/>
      <sheetName val="boje i presvlake"/>
      <sheetName val="Dimenzije"/>
      <sheetName val="TF-motor"/>
    </sheetNames>
    <sheetDataSet>
      <sheetData sheetId="0">
        <row r="1">
          <cell r="C1" t="str">
            <v>V_LIB</v>
          </cell>
          <cell r="E1" t="str">
            <v>V_COD</v>
          </cell>
          <cell r="F1" t="str">
            <v>V_KW</v>
          </cell>
          <cell r="G1" t="str">
            <v>V_CO</v>
          </cell>
          <cell r="H1" t="str">
            <v>V_PO</v>
          </cell>
          <cell r="I1" t="str">
            <v>V_CRO</v>
          </cell>
        </row>
        <row r="2">
          <cell r="C2" t="str">
            <v>CLIO SOCIETE Euro 6</v>
          </cell>
          <cell r="I2" t="str">
            <v>LINK</v>
          </cell>
        </row>
        <row r="3">
          <cell r="C3" t="str">
            <v>CJENIK VOZILA  N° 03</v>
          </cell>
          <cell r="F3" t="str">
            <v>N° 03</v>
          </cell>
        </row>
        <row r="4">
          <cell r="C4" t="str">
            <v>Datum: 01.06.2016</v>
          </cell>
        </row>
        <row r="5">
          <cell r="C5" t="str">
            <v>CS4</v>
          </cell>
        </row>
        <row r="6">
          <cell r="E6" t="str">
            <v>polinkan</v>
          </cell>
          <cell r="I6">
            <v>42516</v>
          </cell>
        </row>
        <row r="7">
          <cell r="C7" t="str">
            <v>Verzije s bencinskim motorom</v>
          </cell>
          <cell r="G7" t="str">
            <v>CO2</v>
          </cell>
          <cell r="I7">
            <v>11</v>
          </cell>
        </row>
        <row r="8">
          <cell r="C8" t="str">
            <v>Societe Energy TCe 90 E6</v>
          </cell>
          <cell r="E8" t="str">
            <v>2AUTN09S E6</v>
          </cell>
          <cell r="F8" t="str">
            <v>66 (90)</v>
          </cell>
          <cell r="G8">
            <v>104</v>
          </cell>
          <cell r="H8">
            <v>4.5999999999999996</v>
          </cell>
          <cell r="I8">
            <v>94125</v>
          </cell>
        </row>
        <row r="9">
          <cell r="C9" t="str">
            <v>Societe Energy TCe 90 LPG E6 **</v>
          </cell>
          <cell r="E9" t="str">
            <v>AUTN09SGE6</v>
          </cell>
          <cell r="F9" t="str">
            <v>66 (90)</v>
          </cell>
          <cell r="G9">
            <v>95</v>
          </cell>
          <cell r="H9" t="str">
            <v>n/a</v>
          </cell>
          <cell r="I9" t="e">
            <v>#N/A</v>
          </cell>
        </row>
        <row r="10">
          <cell r="C10" t="str">
            <v>Societe 1.2 16V E6</v>
          </cell>
          <cell r="E10" t="str">
            <v>2AUTN12C E6</v>
          </cell>
          <cell r="F10" t="str">
            <v>54 (73)</v>
          </cell>
          <cell r="G10">
            <v>127</v>
          </cell>
          <cell r="H10">
            <v>5.6</v>
          </cell>
          <cell r="I10">
            <v>86125</v>
          </cell>
        </row>
        <row r="11">
          <cell r="I11" t="e">
            <v>#N/A</v>
          </cell>
        </row>
        <row r="12">
          <cell r="I12" t="e">
            <v>#N/A</v>
          </cell>
        </row>
        <row r="13">
          <cell r="C13" t="str">
            <v>Verzije s dizelskim motorom</v>
          </cell>
          <cell r="I13" t="e">
            <v>#N/A</v>
          </cell>
        </row>
        <row r="14">
          <cell r="C14" t="str">
            <v>Societe Energy 1.5 dCi 75 E6</v>
          </cell>
          <cell r="E14" t="str">
            <v>2AUTN15L E6</v>
          </cell>
          <cell r="F14" t="str">
            <v>55 (75)</v>
          </cell>
          <cell r="G14">
            <v>84</v>
          </cell>
          <cell r="H14">
            <v>3.2</v>
          </cell>
          <cell r="I14">
            <v>99125</v>
          </cell>
        </row>
        <row r="15">
          <cell r="I15" t="e">
            <v>#N/A</v>
          </cell>
        </row>
        <row r="19">
          <cell r="C19" t="str">
            <v>1/5/2015 - EU6 - CRO, SRB</v>
          </cell>
        </row>
        <row r="20">
          <cell r="C20" t="str">
            <v>1/7/2015 - EU6 - ADX</v>
          </cell>
        </row>
        <row r="21">
          <cell r="C21" t="str">
            <v>1/9/2015 - nove verzije</v>
          </cell>
        </row>
      </sheetData>
      <sheetData sheetId="1"/>
      <sheetData sheetId="2">
        <row r="1">
          <cell r="B1" t="str">
            <v>O_LIB</v>
          </cell>
          <cell r="C1" t="str">
            <v>O_C1</v>
          </cell>
          <cell r="D1" t="str">
            <v>O_C2</v>
          </cell>
          <cell r="E1" t="str">
            <v>O_C3</v>
          </cell>
          <cell r="F1" t="str">
            <v>O_C4</v>
          </cell>
          <cell r="G1" t="str">
            <v>O_COD</v>
          </cell>
          <cell r="AF1" t="str">
            <v>O_CRO</v>
          </cell>
        </row>
        <row r="2">
          <cell r="B2" t="str">
            <v>CLIO SOCIETE Euro 6</v>
          </cell>
        </row>
        <row r="3">
          <cell r="B3" t="str">
            <v>CJENIK OPCIJA  N° 03</v>
          </cell>
        </row>
        <row r="4">
          <cell r="B4" t="str">
            <v>Datum: 01.06.2016</v>
          </cell>
        </row>
        <row r="6">
          <cell r="G6" t="str">
            <v>polinkano</v>
          </cell>
        </row>
        <row r="7">
          <cell r="B7" t="str">
            <v>SIGURNOST</v>
          </cell>
        </row>
        <row r="8">
          <cell r="C8" t="str">
            <v>PREALA</v>
          </cell>
          <cell r="G8" t="str">
            <v>PREALA</v>
          </cell>
          <cell r="AF8">
            <v>375.00000000000006</v>
          </cell>
        </row>
        <row r="9">
          <cell r="B9" t="str">
            <v>UDOBNOST</v>
          </cell>
          <cell r="AF9" t="e">
            <v>#N/A</v>
          </cell>
        </row>
        <row r="10">
          <cell r="C10" t="str">
            <v>PROJAB</v>
          </cell>
          <cell r="G10" t="str">
            <v>MAGL</v>
          </cell>
          <cell r="AF10">
            <v>1500.0000000000002</v>
          </cell>
        </row>
        <row r="11">
          <cell r="B11" t="str">
            <v>KOMUNIKACIJA</v>
          </cell>
          <cell r="AF11" t="e">
            <v>#N/A</v>
          </cell>
        </row>
        <row r="12">
          <cell r="C12" t="str">
            <v>PK98AP</v>
          </cell>
          <cell r="G12" t="str">
            <v>PK98AP</v>
          </cell>
          <cell r="AF12">
            <v>4625</v>
          </cell>
        </row>
        <row r="13">
          <cell r="C13" t="str">
            <v>RAD33A</v>
          </cell>
          <cell r="G13" t="str">
            <v>RAD33A</v>
          </cell>
          <cell r="AF13">
            <v>1900</v>
          </cell>
        </row>
        <row r="14">
          <cell r="B14" t="str">
            <v>FUNKCIONALNOST</v>
          </cell>
          <cell r="AF14" t="e">
            <v>#N/A</v>
          </cell>
        </row>
        <row r="15">
          <cell r="C15" t="str">
            <v>CLCGRI</v>
          </cell>
          <cell r="G15" t="str">
            <v>CLCGRI</v>
          </cell>
          <cell r="AF15">
            <v>1500.0000000000002</v>
          </cell>
        </row>
        <row r="16">
          <cell r="C16" t="str">
            <v>RSEC01</v>
          </cell>
          <cell r="G16" t="str">
            <v>RSEC01</v>
          </cell>
          <cell r="AF16">
            <v>400</v>
          </cell>
        </row>
        <row r="17">
          <cell r="B17" t="str">
            <v>VANJSKI IZGLED</v>
          </cell>
          <cell r="AF17" t="e">
            <v>#N/A</v>
          </cell>
        </row>
        <row r="18">
          <cell r="C18" t="str">
            <v>QPA$MV</v>
          </cell>
          <cell r="AF18">
            <v>3375</v>
          </cell>
        </row>
        <row r="19">
          <cell r="C19" t="str">
            <v>QPA$MVS</v>
          </cell>
          <cell r="AF19">
            <v>4125</v>
          </cell>
        </row>
        <row r="20">
          <cell r="AF20" t="e">
            <v>#N/A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CI J77"/>
      <sheetName val="VENTES R90 MIX VERSION "/>
      <sheetName val="RABPLEM"/>
      <sheetName val="G44-E04A"/>
      <sheetName val="G44-E04B"/>
      <sheetName val="palettes Bursa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"/>
      <sheetName val="VER_COD"/>
      <sheetName val="VER_SLO"/>
      <sheetName val="VER"/>
      <sheetName val="OPT"/>
      <sheetName val="DIZ"/>
      <sheetName val="EQP"/>
      <sheetName val="TF"/>
    </sheetNames>
    <sheetDataSet>
      <sheetData sheetId="0"/>
      <sheetData sheetId="1"/>
      <sheetData sheetId="2"/>
      <sheetData sheetId="3">
        <row r="1">
          <cell r="A1" t="str">
            <v>SLO</v>
          </cell>
        </row>
      </sheetData>
      <sheetData sheetId="4">
        <row r="1">
          <cell r="K1" t="str">
            <v>O_COD_SL</v>
          </cell>
        </row>
      </sheetData>
      <sheetData sheetId="5">
        <row r="1">
          <cell r="D1" t="str">
            <v>DIZ_SLO_COD</v>
          </cell>
        </row>
      </sheetData>
      <sheetData sheetId="6">
        <row r="1">
          <cell r="B1" t="str">
            <v>SL</v>
          </cell>
          <cell r="C1" t="str">
            <v>SL</v>
          </cell>
          <cell r="E1" t="str">
            <v>HR</v>
          </cell>
          <cell r="F1" t="str">
            <v>HR</v>
          </cell>
          <cell r="H1" t="str">
            <v>FS</v>
          </cell>
          <cell r="I1" t="str">
            <v>FS</v>
          </cell>
        </row>
        <row r="2">
          <cell r="B2" t="str">
            <v>Renault ESPACE</v>
          </cell>
          <cell r="C2">
            <v>0</v>
          </cell>
          <cell r="E2" t="str">
            <v>Renault ESPACE</v>
          </cell>
          <cell r="F2">
            <v>0</v>
          </cell>
          <cell r="H2" t="str">
            <v>Renault ESPACE</v>
          </cell>
          <cell r="I2">
            <v>0</v>
          </cell>
        </row>
        <row r="3">
          <cell r="B3" t="str">
            <v>Serijska oprema</v>
          </cell>
          <cell r="C3">
            <v>0</v>
          </cell>
          <cell r="E3" t="str">
            <v>Serijska oprema</v>
          </cell>
          <cell r="F3">
            <v>0</v>
          </cell>
          <cell r="H3" t="str">
            <v>Serijska oprema</v>
          </cell>
          <cell r="I3">
            <v>0</v>
          </cell>
        </row>
        <row r="4">
          <cell r="B4" t="str">
            <v>Serijska oprema LIFE</v>
          </cell>
          <cell r="C4" t="str">
            <v>-</v>
          </cell>
          <cell r="E4" t="str">
            <v>Serijska oprema LIFE</v>
          </cell>
          <cell r="F4" t="str">
            <v>-</v>
          </cell>
          <cell r="H4" t="str">
            <v>Serijska oprema LIFE</v>
          </cell>
          <cell r="I4" t="str">
            <v>-</v>
          </cell>
        </row>
        <row r="5">
          <cell r="B5" t="str">
            <v>-</v>
          </cell>
          <cell r="C5" t="str">
            <v>-</v>
          </cell>
          <cell r="E5" t="str">
            <v>-</v>
          </cell>
          <cell r="F5" t="str">
            <v>-</v>
          </cell>
          <cell r="H5" t="str">
            <v>-</v>
          </cell>
          <cell r="I5" t="str">
            <v>-</v>
          </cell>
        </row>
        <row r="6">
          <cell r="B6" t="str">
            <v>.</v>
          </cell>
          <cell r="C6" t="str">
            <v>.</v>
          </cell>
          <cell r="E6" t="str">
            <v>.</v>
          </cell>
          <cell r="F6" t="str">
            <v>.</v>
          </cell>
          <cell r="H6" t="str">
            <v>.</v>
          </cell>
          <cell r="I6" t="str">
            <v>.</v>
          </cell>
        </row>
        <row r="7">
          <cell r="B7" t="str">
            <v>Varnost in pomoč pri vožnji</v>
          </cell>
          <cell r="C7" t="str">
            <v>Vožnja</v>
          </cell>
          <cell r="E7" t="str">
            <v>Sigurnost i pomoć pri vožnji</v>
          </cell>
          <cell r="F7" t="str">
            <v>Vožnja</v>
          </cell>
          <cell r="H7" t="str">
            <v>Bezbednost i pomoć pri vožnji</v>
          </cell>
          <cell r="I7" t="str">
            <v>Vožnja</v>
          </cell>
        </row>
        <row r="8">
          <cell r="B8" t="str">
            <v>Sistem za pomoč pri parkiranju 360°</v>
          </cell>
          <cell r="C8" t="str">
            <v>Sistem Energy Smart Management</v>
          </cell>
          <cell r="E8" t="str">
            <v>Sustav za pomoć pri parkiranju 360°</v>
          </cell>
          <cell r="F8" t="str">
            <v>Sustav Energy Smart Management</v>
          </cell>
          <cell r="H8" t="str">
            <v>Sistem za pomoć pri parkiranju 360°</v>
          </cell>
          <cell r="I8" t="str">
            <v>Sistem Energy Smart Management</v>
          </cell>
        </row>
        <row r="9">
          <cell r="B9" t="str">
            <v>Regulator in omejevalnik hitrosti</v>
          </cell>
          <cell r="C9" t="str">
            <v>Električni variabilni servovolan</v>
          </cell>
          <cell r="E9" t="str">
            <v xml:space="preserve">Regulator i ograničivač brzine </v>
          </cell>
          <cell r="F9" t="str">
            <v xml:space="preserve">Električni varijabilni upravljač </v>
          </cell>
          <cell r="H9" t="str">
            <v>Regulator i limiter brzine</v>
          </cell>
          <cell r="I9" t="str">
            <v>Električni variabilni servovolan</v>
          </cell>
        </row>
        <row r="10">
          <cell r="B10" t="str">
            <v>Sistem za pomoč pri zaviranju v sili</v>
          </cell>
          <cell r="C10" t="str">
            <v>Potovalni računalnik</v>
          </cell>
          <cell r="E10" t="str">
            <v xml:space="preserve">Sustav za pomoć pri naglom kočenju </v>
          </cell>
          <cell r="F10" t="str">
            <v xml:space="preserve">Putno računalo </v>
          </cell>
          <cell r="H10" t="str">
            <v>Sistem za pomoć pri kočenju u slučaju nužde</v>
          </cell>
          <cell r="I10" t="str">
            <v>Putni računar</v>
          </cell>
        </row>
        <row r="11">
          <cell r="B11" t="str">
            <v>Sistem proti blokiranju koles - ABS</v>
          </cell>
          <cell r="C11" t="str">
            <v>Sistem Advanced Traction Control</v>
          </cell>
          <cell r="E11" t="str">
            <v>Sustav protiv blokiranja kotača - ABS</v>
          </cell>
          <cell r="F11" t="str">
            <v>Sustav Advanced Traction Control</v>
          </cell>
          <cell r="H11" t="str">
            <v>Sistem protiv blokiranja točkova - ABS</v>
          </cell>
          <cell r="I11" t="str">
            <v>Sistem Advanced Traction Control</v>
          </cell>
        </row>
        <row r="12">
          <cell r="B12" t="str">
            <v>Samodejni vklop varnostnih utripalk v primeru trčenja ali</v>
          </cell>
          <cell r="C12" t="str">
            <v>.</v>
          </cell>
          <cell r="E12" t="str">
            <v>Automatsko uključivanje pokazivača smjera u slučaju</v>
          </cell>
          <cell r="F12" t="str">
            <v>.</v>
          </cell>
          <cell r="H12" t="str">
            <v>Automatsko uključivanje upozoravajućih svetala</v>
          </cell>
          <cell r="I12" t="str">
            <v>.</v>
          </cell>
        </row>
        <row r="13">
          <cell r="B13" t="str">
            <v>sunkovitega zaviranja</v>
          </cell>
          <cell r="C13" t="str">
            <v>Udobje</v>
          </cell>
          <cell r="E13" t="str">
            <v xml:space="preserve"> nesreće ili naglog kočenja </v>
          </cell>
          <cell r="F13" t="str">
            <v>Udobnost</v>
          </cell>
          <cell r="H13" t="str">
            <v xml:space="preserve"> u slučaju sudara ili naglog kočenja</v>
          </cell>
          <cell r="I13" t="str">
            <v>Udobnost</v>
          </cell>
        </row>
        <row r="14">
          <cell r="B14" t="str">
            <v>Senzor za dež in avtomatski vklop luči</v>
          </cell>
          <cell r="C14" t="str">
            <v>Fiksno strešno okno Lumiere®</v>
          </cell>
          <cell r="E14" t="str">
            <v>Senzor za kišu i automatsko uključivanje svjetala</v>
          </cell>
          <cell r="F14" t="str">
            <v>Fiksni krovni otvor Lumiere®</v>
          </cell>
          <cell r="H14" t="str">
            <v>Senzor za kišu i automatsko uključivanje svetala</v>
          </cell>
          <cell r="I14" t="str">
            <v>Fiksni krovni prozor Lumiere®</v>
          </cell>
        </row>
        <row r="15">
          <cell r="B15" t="str">
            <v>Samodejna parkirna zavora</v>
          </cell>
          <cell r="C15" t="str">
            <v>Radio Arkamys® Auditorium z 8 zvočniki</v>
          </cell>
          <cell r="E15" t="str">
            <v>Automatska parkirna kočnica</v>
          </cell>
          <cell r="F15" t="str">
            <v>Radio Arkamys® Audiotorium s 8 zvučnika</v>
          </cell>
          <cell r="H15" t="str">
            <v>Automatska parikirna kočnica</v>
          </cell>
          <cell r="I15" t="str">
            <v>Radio Arkamys® Auditorium sa 8 zvučnika</v>
          </cell>
        </row>
        <row r="16">
          <cell r="B16" t="str">
            <v>ESP, ASR, Sistem za pomoč pri speljevanju v klanec</v>
          </cell>
          <cell r="C16" t="str">
            <v>Voznikov in sovoznikov sedež nastavljiva po višini,</v>
          </cell>
          <cell r="E16" t="str">
            <v>ESP, ASR, sustav za pomoć pri kretanju na uzbrdici</v>
          </cell>
          <cell r="F16" t="str">
            <v>Vozačevo i suvozačevo sjedalo podesivo po visini,</v>
          </cell>
          <cell r="H16" t="str">
            <v>ESP, ASR, Pomoć pri kretanju na uzbrdici</v>
          </cell>
          <cell r="I16" t="str">
            <v>Vozačevo i suvozačevo sedište podesivo po visini,</v>
          </cell>
        </row>
        <row r="17">
          <cell r="B17" t="str">
            <v>Prilagodljiva čelna varnostna blazina za voznika in sovoznika</v>
          </cell>
          <cell r="C17" t="str">
            <v xml:space="preserve"> voznikov dodatno nastavljiv v ledvenem delu</v>
          </cell>
          <cell r="E17" t="str">
            <v>Prilagodljivi zračni jastuk za vozača i suvozača</v>
          </cell>
          <cell r="F17" t="str">
            <v xml:space="preserve">  vozačevo dodatno podesivo u leđnom dijelu</v>
          </cell>
          <cell r="H17" t="str">
            <v>Prilagodljivi prednji vazdušni jastuci za vozača i suvozača</v>
          </cell>
          <cell r="I17" t="str">
            <v xml:space="preserve"> vozačevo dodatno podesivo u leđnom delu</v>
          </cell>
        </row>
        <row r="18">
          <cell r="B18" t="str">
            <v>(možnost izklopa pri sovozniku)</v>
          </cell>
          <cell r="C18" t="str">
            <v>Samodejna 2-področna klimatska naprava</v>
          </cell>
          <cell r="E18" t="str">
            <v xml:space="preserve"> (mogućnost isključivanja suvozačevog zračnog jastuka) </v>
          </cell>
          <cell r="F18" t="str">
            <v xml:space="preserve">Automatski 2-zonski klima uređaj sa </v>
          </cell>
          <cell r="H18" t="str">
            <v xml:space="preserve"> (mogućnost isključenja kod suvozača)</v>
          </cell>
          <cell r="I18" t="str">
            <v xml:space="preserve">Automatski dvozonski klima uređaj </v>
          </cell>
        </row>
        <row r="19">
          <cell r="B19" t="str">
            <v>Stranski varnostni blazini + varnostni zavesi</v>
          </cell>
          <cell r="C19" t="str">
            <v xml:space="preserve"> s tipalom zaznave strupenih plinov</v>
          </cell>
          <cell r="E19" t="str">
            <v>Bočni zračni jastuci + bočne zračne zavjese za zaštitu</v>
          </cell>
          <cell r="F19" t="str">
            <v xml:space="preserve"> senzorom štetnih plinova </v>
          </cell>
          <cell r="H19" t="str">
            <v>Bočni vazdušni jastuci + sigurnosne zavese za</v>
          </cell>
          <cell r="I19" t="str">
            <v xml:space="preserve"> sa senzorom za nivo toksičnih gasova</v>
          </cell>
        </row>
        <row r="20">
          <cell r="B20" t="str">
            <v xml:space="preserve"> za zaščito glav potnikov spredaj in zadaj</v>
          </cell>
          <cell r="C20" t="str">
            <v>Volanski obroč nastavljiv po višini in globini</v>
          </cell>
          <cell r="E20" t="str">
            <v xml:space="preserve"> glave putnika sprijeda i straga</v>
          </cell>
          <cell r="F20" t="str">
            <v>Upravljač podesiv po visini i dubini</v>
          </cell>
          <cell r="H20" t="str">
            <v xml:space="preserve"> zaštitu glava putnika napred i pozadi</v>
          </cell>
          <cell r="I20" t="str">
            <v>Upravljač podesiv po visini i dubini</v>
          </cell>
        </row>
        <row r="21">
          <cell r="B21" t="str">
            <v>Samodejno zaklepanje vrat med vožnjo</v>
          </cell>
          <cell r="C21" t="str">
            <v>Zračniki za 2. vrsto sedežev</v>
          </cell>
          <cell r="E21" t="str">
            <v>Automatsko zaključavanje vozila u vožnji</v>
          </cell>
          <cell r="F21" t="str">
            <v xml:space="preserve">Zračnici za 2. red sjedala </v>
          </cell>
          <cell r="H21" t="str">
            <v>Automatsko zaključavanje vrata u vožnji</v>
          </cell>
          <cell r="I21" t="str">
            <v>Ventilacioni otvori u 2. redu sedišta</v>
          </cell>
        </row>
        <row r="22">
          <cell r="B22" t="str">
            <v>Sistem za nadzor tlaka v pnevmatikah</v>
          </cell>
          <cell r="C22" t="str">
            <v>Kartica Renault za prostoročno upravljanje</v>
          </cell>
          <cell r="E22" t="str">
            <v>Sustav za nadzor tlaka u gumama</v>
          </cell>
          <cell r="F22" t="str">
            <v>Kartica Renault Slobodne ruke</v>
          </cell>
          <cell r="H22" t="str">
            <v>Sistem za nadzor pritiska u gumama</v>
          </cell>
          <cell r="I22" t="str">
            <v>Renault Kartica ''Slobodne Ruke''</v>
          </cell>
        </row>
        <row r="23">
          <cell r="B23" t="str">
            <v>Sistem ISOFIX pritrdišč na sedežih v 2. vrsti</v>
          </cell>
          <cell r="C23" t="str">
            <v>Električni pomik prednjih in zadnjih stekel</v>
          </cell>
          <cell r="E23" t="str">
            <v>ISOFIX sustav pričvršćivanja dječjih sjedala u 2. redu sjedala</v>
          </cell>
          <cell r="F23" t="str">
            <v>Impulsni električni podizači prednjih i stražnjih stakala sa</v>
          </cell>
          <cell r="H23" t="str">
            <v>ISOFIX sistem pričvršćivanje sedišta u drugom redu</v>
          </cell>
          <cell r="I23" t="str">
            <v>Električni podizači prednjih i zadnjih stakala sa impulsnim</v>
          </cell>
        </row>
        <row r="24">
          <cell r="B24" t="str">
            <v>Opozorilnik nepripetih varnostnih pasov (5)</v>
          </cell>
          <cell r="C24" t="str">
            <v xml:space="preserve"> z impulznim upravljanjem in zaščito proti priprtju</v>
          </cell>
          <cell r="E24" t="str">
            <v>Upozoritelj za nezakopčane sigurnosne pojaseve (5)</v>
          </cell>
          <cell r="F24" t="str">
            <v xml:space="preserve"> zaštitom protiv prikliještenja </v>
          </cell>
          <cell r="H24" t="str">
            <v>Upozorenje za nezakopčane pojaseve</v>
          </cell>
          <cell r="I24" t="str">
            <v xml:space="preserve"> upravljanjem i zaštita protiv zatvaranja stakala</v>
          </cell>
        </row>
        <row r="25">
          <cell r="B25" t="str">
            <v>Zasilno rezervno kolo</v>
          </cell>
          <cell r="C25" t="str">
            <v>Osvetljena ogledala v senčniku</v>
          </cell>
          <cell r="E25" t="str">
            <v>Rezervni kotač za kraću upotrebu</v>
          </cell>
          <cell r="F25" t="str">
            <v>Sjenila za sunce s osvjetljenim ogledalom</v>
          </cell>
          <cell r="H25" t="str">
            <v>Rezervni točak za kraću upotrebu</v>
          </cell>
          <cell r="I25" t="str">
            <v>Osvetljena ogledala u štitniku za sunce</v>
          </cell>
        </row>
        <row r="26">
          <cell r="B26" t="str">
            <v>Indikator prestavnega razmerja (samo za ročni menjalnik)</v>
          </cell>
          <cell r="C26" t="str">
            <v>Tonirano in zvočno izolirano vetrobransko steklo</v>
          </cell>
          <cell r="E26" t="str">
            <v>Indikator promjene stupnja prijenosa (samo za ručni mjenjač)</v>
          </cell>
          <cell r="F26" t="str">
            <v xml:space="preserve">Tonirano vjetrobransko stalko sa zvučnom izolacijom </v>
          </cell>
          <cell r="H26" t="str">
            <v>Indikator promene stepena  prenosa (samo sa ručni menjač)</v>
          </cell>
          <cell r="I26" t="str">
            <v>Tonirano in zvučno izolovano vetrobransko staklo</v>
          </cell>
        </row>
        <row r="27">
          <cell r="B27" t="str">
            <v>.</v>
          </cell>
          <cell r="C27" t="str">
            <v>Samozatemnitveno vzvratno ogledalo</v>
          </cell>
          <cell r="E27" t="str">
            <v>.</v>
          </cell>
          <cell r="F27" t="str">
            <v>Samozatamnjujuće osvrtno ogledalo</v>
          </cell>
          <cell r="H27" t="str">
            <v>.</v>
          </cell>
          <cell r="I27" t="str">
            <v>Unutrašnji retrovizor sa samozatamnjivanjem</v>
          </cell>
        </row>
        <row r="28">
          <cell r="B28" t="str">
            <v>Dizajn</v>
          </cell>
          <cell r="C28" t="str">
            <v>Električno nastavljiva in ogrevana stranska ogledala</v>
          </cell>
          <cell r="E28" t="str">
            <v>Dizajn</v>
          </cell>
          <cell r="F28" t="str">
            <v>Električno podesiva i grijana vanjska osvrtna ogledala</v>
          </cell>
          <cell r="H28" t="str">
            <v>Dizajn</v>
          </cell>
          <cell r="I28" t="str">
            <v>Električno podesivi i grejani spoljni retrovizori</v>
          </cell>
        </row>
        <row r="29">
          <cell r="B29" t="str">
            <v>Žarometi Full LED Pure Vision</v>
          </cell>
          <cell r="C29" t="str">
            <v>.</v>
          </cell>
          <cell r="E29" t="str">
            <v>Svjetla Full LED Pure Vision</v>
          </cell>
          <cell r="F29" t="str">
            <v>.</v>
          </cell>
          <cell r="H29" t="str">
            <v>Prednja svetla Full LED Pure Vision</v>
          </cell>
          <cell r="I29" t="str">
            <v>.</v>
          </cell>
        </row>
        <row r="30">
          <cell r="B30" t="str">
            <v>Zunanja ogledala z LED smerniki v črni barvi Nacre</v>
          </cell>
          <cell r="C30" t="str">
            <v>Ureditev</v>
          </cell>
          <cell r="E30" t="str">
            <v>Vanjska osvrtna ogledala crne Nacre boje s LED pokazivačima smjera</v>
          </cell>
          <cell r="F30" t="str">
            <v>Unutrašnjost</v>
          </cell>
          <cell r="H30" t="str">
            <v>Spoljni retrovizori sa LED pokazivačima pravca u crnoj boji Nacre</v>
          </cell>
          <cell r="I30" t="str">
            <v>Unutrašnjost</v>
          </cell>
        </row>
        <row r="31">
          <cell r="B31" t="str">
            <v>Platišča iz lahke litine 17" Aquilai</v>
          </cell>
          <cell r="C31" t="str">
            <v>Sistem upravljanja preklopa sedežev One Touch</v>
          </cell>
          <cell r="E31" t="str">
            <v>Aluminijski naplatci 17" Aquilai</v>
          </cell>
          <cell r="F31" t="str">
            <v>Sustav preklapanja sjedala One Touch</v>
          </cell>
          <cell r="H31" t="str">
            <v>Aluminijumski naplatci 17" Aquilai</v>
          </cell>
          <cell r="I31" t="str">
            <v>Sistem upravljanja preklapanja sedišta One Touch</v>
          </cell>
        </row>
        <row r="32">
          <cell r="B32" t="str">
            <v>Tonirana stekla</v>
          </cell>
          <cell r="C32" t="str">
            <v xml:space="preserve"> v 2. in 3. vrsti sedežev (opcijska oprema)</v>
          </cell>
          <cell r="E32" t="str">
            <v>Tonirana stakla</v>
          </cell>
          <cell r="F32" t="str">
            <v xml:space="preserve"> u 2. i 3. redu sjedala (opcijska oprema)</v>
          </cell>
          <cell r="H32" t="str">
            <v>Tonirana stakla</v>
          </cell>
          <cell r="I32" t="str">
            <v xml:space="preserve"> u 2. i 3. redu sedišta (opcijska oprema)</v>
          </cell>
        </row>
        <row r="33">
          <cell r="B33" t="str">
            <v>Notranjost  v barvi - Rjava Fonce</v>
          </cell>
          <cell r="C33" t="str">
            <v>Predal Easy Life z osvetlitvijo in hlajenjem</v>
          </cell>
          <cell r="E33" t="str">
            <v xml:space="preserve">Tamnosmeđa unutrašnjost </v>
          </cell>
          <cell r="F33" t="str">
            <v xml:space="preserve">Osvjetljen i hlađen Easy Life pretinac </v>
          </cell>
          <cell r="H33" t="str">
            <v>Unutrašnjost u boji - Braon Fonce</v>
          </cell>
          <cell r="I33" t="str">
            <v>Pretinac Easy Life sa rasvetom i hlađenjem</v>
          </cell>
        </row>
        <row r="34">
          <cell r="B34" t="str">
            <v>Oblazinjenje v tkanini - Rjava  Fonce</v>
          </cell>
          <cell r="C34" t="str">
            <v>.</v>
          </cell>
          <cell r="E34" t="str">
            <v>Tamnosmeđe presvlake</v>
          </cell>
          <cell r="F34" t="str">
            <v>.</v>
          </cell>
          <cell r="H34" t="str">
            <v>Sedišta presvučena tkaninom - Braon Fonce</v>
          </cell>
          <cell r="I34" t="str">
            <v>.</v>
          </cell>
        </row>
        <row r="35">
          <cell r="B35" t="str">
            <v>Volanski obroč in ročica menjalnika v usnju</v>
          </cell>
          <cell r="C35" t="str">
            <v>Multimedija</v>
          </cell>
          <cell r="E35" t="str">
            <v>Upravljač i ručica mjenjača presvučeni kožom</v>
          </cell>
          <cell r="F35" t="str">
            <v>Multimedija</v>
          </cell>
          <cell r="H35" t="str">
            <v>Upravljač i ručica menjača presvučena kožom</v>
          </cell>
          <cell r="I35" t="str">
            <v>Multimedija</v>
          </cell>
        </row>
        <row r="36">
          <cell r="B36" t="str">
            <v>Zaščitne preproge LIFE</v>
          </cell>
          <cell r="C36" t="str">
            <v>R-LINK 2 z vgrajenim kapacitivnim zaslonom na dotik 8,7"</v>
          </cell>
          <cell r="E36" t="str">
            <v>Zaštitni tepisi LIFE</v>
          </cell>
          <cell r="F36" t="str">
            <v>R-LINK 2 s ugrađenim zaslonom osjetljivim na dodir</v>
          </cell>
          <cell r="H36" t="str">
            <v>Zaštitne patosnice LIFE</v>
          </cell>
          <cell r="I36" t="str">
            <v>R-LINK 2 s ugrađenim kapacitivnim ekranom na dodir 8,7"</v>
          </cell>
        </row>
        <row r="37">
          <cell r="B37" t="str">
            <v>.</v>
          </cell>
          <cell r="C37" t="str">
            <v>s funkcijami MP3, AUX Bluetooth, USB +</v>
          </cell>
          <cell r="E37" t="str">
            <v>.</v>
          </cell>
          <cell r="F37" t="str">
            <v xml:space="preserve"> veličine 8,7" s funkcijama MP3, AUX Bluetooth USB + </v>
          </cell>
          <cell r="H37" t="str">
            <v>.</v>
          </cell>
          <cell r="I37" t="str">
            <v xml:space="preserve">  s funkcijama MP3, AUX Bluetooth USB +</v>
          </cell>
        </row>
        <row r="38">
          <cell r="B38" t="str">
            <v>.</v>
          </cell>
          <cell r="C38" t="str">
            <v xml:space="preserve"> Navigacijski sistem TOMTOM s kartografijo Evrope +</v>
          </cell>
          <cell r="E38" t="str">
            <v>.</v>
          </cell>
          <cell r="F38" t="str">
            <v>Navigacijski sustav TOMTOM s kartografijom Europe +</v>
          </cell>
          <cell r="H38" t="str">
            <v>.</v>
          </cell>
          <cell r="I38" t="str">
            <v xml:space="preserve"> Navigacijski sistem TOMTOM sa kartografijom Evrope +</v>
          </cell>
        </row>
        <row r="39">
          <cell r="B39" t="str">
            <v>.</v>
          </cell>
          <cell r="C39" t="str">
            <v xml:space="preserve"> Spletna povezava</v>
          </cell>
          <cell r="E39" t="str">
            <v>.</v>
          </cell>
          <cell r="F39" t="str">
            <v xml:space="preserve"> Internet veza</v>
          </cell>
          <cell r="H39" t="str">
            <v>.</v>
          </cell>
          <cell r="I39" t="str">
            <v xml:space="preserve"> Internet veza</v>
          </cell>
        </row>
        <row r="40">
          <cell r="B40" t="str">
            <v>.</v>
          </cell>
          <cell r="C40" t="str">
            <v>.</v>
          </cell>
          <cell r="E40" t="str">
            <v>.</v>
          </cell>
          <cell r="F40" t="str">
            <v>.</v>
          </cell>
          <cell r="H40" t="str">
            <v>.</v>
          </cell>
          <cell r="I40" t="str">
            <v>.</v>
          </cell>
        </row>
        <row r="41">
          <cell r="B41" t="str">
            <v>Serijska oprema ZEN</v>
          </cell>
          <cell r="C41" t="str">
            <v>-</v>
          </cell>
          <cell r="E41" t="str">
            <v>Serijska oprema ZEN</v>
          </cell>
          <cell r="F41" t="str">
            <v>-</v>
          </cell>
          <cell r="H41" t="str">
            <v>Serijska oprema ZEN</v>
          </cell>
          <cell r="I41" t="str">
            <v>-</v>
          </cell>
        </row>
        <row r="42">
          <cell r="B42" t="str">
            <v xml:space="preserve"> Dodatno na opremo LIFE</v>
          </cell>
          <cell r="C42" t="str">
            <v>-</v>
          </cell>
          <cell r="E42" t="str">
            <v xml:space="preserve"> Dodatno na opremu LIFE</v>
          </cell>
          <cell r="F42" t="str">
            <v>-</v>
          </cell>
          <cell r="H42" t="str">
            <v xml:space="preserve"> Dodatno na opremu LIFE</v>
          </cell>
          <cell r="I42" t="str">
            <v>-</v>
          </cell>
        </row>
        <row r="43">
          <cell r="B43" t="str">
            <v>.</v>
          </cell>
          <cell r="C43" t="str">
            <v>.</v>
          </cell>
          <cell r="E43" t="str">
            <v>.</v>
          </cell>
          <cell r="F43" t="str">
            <v>.</v>
          </cell>
          <cell r="H43" t="str">
            <v>.</v>
          </cell>
          <cell r="I43" t="str">
            <v>.</v>
          </cell>
        </row>
        <row r="44">
          <cell r="B44" t="str">
            <v>Varnost in pomoč pri vožnji</v>
          </cell>
          <cell r="C44" t="str">
            <v>Vožnja</v>
          </cell>
          <cell r="E44" t="str">
            <v>Sigurnost i pomoć pri vožnji</v>
          </cell>
          <cell r="F44" t="str">
            <v>Vožnja</v>
          </cell>
          <cell r="H44" t="str">
            <v>Bezbednost i pomoć pri vožnji</v>
          </cell>
          <cell r="I44" t="str">
            <v>Vožnja</v>
          </cell>
        </row>
        <row r="45">
          <cell r="B45" t="str">
            <v>Samodejni vklop/izklop dolgih luči</v>
          </cell>
          <cell r="C45" t="str">
            <v>Sistem Multi-Sense® (za menjalnik EDC)</v>
          </cell>
          <cell r="E45" t="str">
            <v xml:space="preserve">Automatsko uključivanje/isključivanje dugih svjetala </v>
          </cell>
          <cell r="F45" t="str">
            <v>Sustav Multi-Sense® (za mjenjač EDC)</v>
          </cell>
          <cell r="H45" t="str">
            <v>Automatsko uključivanje i isključivanje dugih svetala</v>
          </cell>
          <cell r="I45" t="str">
            <v>Sistem Multi-Sense® (za menjač EDC)</v>
          </cell>
        </row>
        <row r="46">
          <cell r="B46" t="str">
            <v xml:space="preserve">Sistem LDW - opozorilnik nenamerne menjave voznega pasu </v>
          </cell>
          <cell r="C46" t="str">
            <v>.</v>
          </cell>
          <cell r="E46" t="str">
            <v>LDW - sustav upozorenja o promjeni voznog traka</v>
          </cell>
          <cell r="F46" t="str">
            <v>.</v>
          </cell>
          <cell r="H46" t="str">
            <v>Sistem LDW - upozoravač nenamerne promene vozne trake</v>
          </cell>
          <cell r="I46" t="str">
            <v>.</v>
          </cell>
        </row>
        <row r="47">
          <cell r="B47" t="str">
            <v>Sistem za nadzor mrtvega kota</v>
          </cell>
          <cell r="C47" t="str">
            <v>Udobje</v>
          </cell>
          <cell r="E47" t="str">
            <v xml:space="preserve">Sustav za nadzor mrtvog kuta </v>
          </cell>
          <cell r="F47" t="str">
            <v>Udobnost</v>
          </cell>
          <cell r="H47" t="str">
            <v>Sistem za nadzor mrtvog ugla</v>
          </cell>
          <cell r="I47" t="str">
            <v>Udobnost</v>
          </cell>
        </row>
        <row r="48">
          <cell r="B48" t="str">
            <v>Sistem ohranitve varnostne razdalje</v>
          </cell>
          <cell r="C48" t="str">
            <v>Ambientalna osvetlitev potniškega prostora</v>
          </cell>
          <cell r="E48" t="str">
            <v>Sustav za održavanje sigurnosnog razmaka</v>
          </cell>
          <cell r="F48" t="str">
            <v xml:space="preserve">Ambijentalno osvjetljenje putničkog prostora </v>
          </cell>
          <cell r="H48" t="str">
            <v>Sistem održavanja bezbedne razdaljine</v>
          </cell>
          <cell r="I48" t="str">
            <v>Ambijentalno osvetljenje putničkog prostora</v>
          </cell>
        </row>
        <row r="49">
          <cell r="B49" t="str">
            <v>Sistem samodejnega zaviranja v sili</v>
          </cell>
          <cell r="C49" t="str">
            <v>Voznikov in sovoznikov sedež nastavljiva</v>
          </cell>
          <cell r="E49" t="str">
            <v>Sustav automatskog kočenja u slučaju nužde</v>
          </cell>
          <cell r="F49" t="str">
            <v>Vozačevo i suvozačevo sjedalo podesivo</v>
          </cell>
          <cell r="H49" t="str">
            <v>Sistem automatskog kočenja u slučaju nužde</v>
          </cell>
          <cell r="I49" t="str">
            <v>Vozačevo i suvozačevo sedište podesivo</v>
          </cell>
        </row>
        <row r="50">
          <cell r="B50" t="str">
            <v>Opozorilnik prekoračitve hitrosti s prepoznavo prometnih znakov</v>
          </cell>
          <cell r="C50" t="str">
            <v>po višini in v ledvenem delu</v>
          </cell>
          <cell r="E50" t="str">
            <v>Upozoritelj za prekoračenje brzine s prepoznavanjem</v>
          </cell>
          <cell r="F50" t="str">
            <v xml:space="preserve"> po visini i u leđnom dijelu</v>
          </cell>
          <cell r="H50" t="str">
            <v>Upozorivač za prekoračenje brzine sa prepoznavanjem</v>
          </cell>
          <cell r="I50" t="str">
            <v xml:space="preserve"> po visini i u leđnom delu</v>
          </cell>
        </row>
        <row r="51">
          <cell r="B51" t="str">
            <v>.</v>
          </cell>
          <cell r="C51" t="str">
            <v>Atermično vetrobransko steklo</v>
          </cell>
          <cell r="E51" t="str">
            <v xml:space="preserve"> prometnih znakova</v>
          </cell>
          <cell r="F51" t="str">
            <v>Atermično vjetrobransko staklo</v>
          </cell>
          <cell r="H51" t="str">
            <v xml:space="preserve"> saobraćajnih znakova</v>
          </cell>
          <cell r="I51" t="str">
            <v>Atermično vetrobransko staklo</v>
          </cell>
        </row>
        <row r="52">
          <cell r="B52" t="str">
            <v>.</v>
          </cell>
          <cell r="C52" t="str">
            <v>Senčila na zadnjih stranskih steklih</v>
          </cell>
          <cell r="E52" t="str">
            <v>.</v>
          </cell>
          <cell r="F52" t="str">
            <v>Sjenila na stražnjim bočnim staklima</v>
          </cell>
          <cell r="H52" t="str">
            <v>.</v>
          </cell>
          <cell r="I52" t="str">
            <v>Roletnice na zadnjih bočnim staklima</v>
          </cell>
        </row>
        <row r="53">
          <cell r="B53" t="str">
            <v>Dizajn</v>
          </cell>
          <cell r="C53" t="str">
            <v>Zaščitne preproge ZEN</v>
          </cell>
          <cell r="E53" t="str">
            <v>Dizajn</v>
          </cell>
          <cell r="F53" t="str">
            <v>Zaštitni tepisi ZEN</v>
          </cell>
          <cell r="H53" t="str">
            <v>Dizajn</v>
          </cell>
          <cell r="I53" t="str">
            <v>Zaštitne patosnice ZEN</v>
          </cell>
        </row>
        <row r="54">
          <cell r="B54" t="str">
            <v>Zatemnjena stranska stekla zadaj</v>
          </cell>
          <cell r="C54" t="str">
            <v>.</v>
          </cell>
          <cell r="E54" t="str">
            <v>Zatamnjena bočna stražnja stakla</v>
          </cell>
          <cell r="F54" t="str">
            <v>.</v>
          </cell>
          <cell r="H54" t="str">
            <v>Zatamnjena zadnja bočna stakla</v>
          </cell>
          <cell r="I54" t="str">
            <v>.</v>
          </cell>
        </row>
        <row r="55">
          <cell r="B55" t="str">
            <v>Platišča iz lahke litine 18" Lapiaz</v>
          </cell>
          <cell r="C55" t="str">
            <v>.</v>
          </cell>
          <cell r="E55" t="str">
            <v>Aluminijski naplatci 18" Lapiaz</v>
          </cell>
          <cell r="F55" t="str">
            <v>.</v>
          </cell>
          <cell r="H55" t="str">
            <v>Aluminijumski naplatci 18" Lapiaz</v>
          </cell>
          <cell r="I55" t="str">
            <v>.</v>
          </cell>
        </row>
        <row r="56">
          <cell r="B56" t="str">
            <v>Oblazinjenje v delnem usnju Rjava Fonce</v>
          </cell>
          <cell r="C56" t="str">
            <v>.</v>
          </cell>
          <cell r="E56" t="str">
            <v>Tamnosmeđe presvlake u kombinaciji tkanine i kože</v>
          </cell>
          <cell r="F56" t="str">
            <v>.</v>
          </cell>
          <cell r="H56" t="str">
            <v>Sedišta u kombinaciji tkanina/koža Braon Fonce</v>
          </cell>
          <cell r="I56" t="str">
            <v>.</v>
          </cell>
        </row>
        <row r="57">
          <cell r="B57" t="str">
            <v>Lebdeča osrednja konzola z vzorcem Dots (za menjalnik EDC)</v>
          </cell>
          <cell r="C57" t="str">
            <v>.</v>
          </cell>
          <cell r="E57" t="str">
            <v>Lebdeća središnja konzola s uzorkom Dots (za mjenjač EDC)</v>
          </cell>
          <cell r="F57" t="str">
            <v>.</v>
          </cell>
          <cell r="H57" t="str">
            <v>Lebdeća centralna konzola sa dekoracijom Dots (za menjač EDC)</v>
          </cell>
          <cell r="I57" t="str">
            <v>.</v>
          </cell>
        </row>
        <row r="58">
          <cell r="B58" t="str">
            <v>Volan in ročica menjalnika v Nappa usnju</v>
          </cell>
          <cell r="C58" t="str">
            <v>.</v>
          </cell>
          <cell r="E58" t="str">
            <v>Upravljač i ručica mjenjača presvučeni Nappa kožom</v>
          </cell>
          <cell r="F58" t="str">
            <v>.</v>
          </cell>
          <cell r="H58" t="str">
            <v>Upravljač i ručica menjača presvučeni Nappa kožom</v>
          </cell>
          <cell r="I58" t="str">
            <v>.</v>
          </cell>
        </row>
        <row r="59">
          <cell r="B59" t="str">
            <v>.</v>
          </cell>
          <cell r="C59" t="str">
            <v>.</v>
          </cell>
          <cell r="E59" t="str">
            <v>.</v>
          </cell>
          <cell r="F59" t="str">
            <v>.</v>
          </cell>
          <cell r="H59" t="str">
            <v>.</v>
          </cell>
          <cell r="I59" t="str">
            <v>.</v>
          </cell>
        </row>
        <row r="60">
          <cell r="B60" t="str">
            <v>Serijska oprema INITIALE PARIS</v>
          </cell>
          <cell r="C60" t="str">
            <v>-</v>
          </cell>
          <cell r="E60" t="str">
            <v>Serijska oprema INITIALE PARIS</v>
          </cell>
          <cell r="F60" t="str">
            <v>-</v>
          </cell>
          <cell r="H60" t="str">
            <v>Serijska oprema INITIALE PARIS</v>
          </cell>
          <cell r="I60" t="str">
            <v>-</v>
          </cell>
        </row>
        <row r="61">
          <cell r="B61" t="str">
            <v xml:space="preserve"> Dodatno na opremo ZEN</v>
          </cell>
          <cell r="C61" t="str">
            <v>-</v>
          </cell>
          <cell r="E61" t="str">
            <v xml:space="preserve"> Dodatno na opremu ZEN</v>
          </cell>
          <cell r="F61" t="str">
            <v>-</v>
          </cell>
          <cell r="H61" t="str">
            <v xml:space="preserve"> Dodatno na opremu ZEN</v>
          </cell>
          <cell r="I61" t="str">
            <v>-</v>
          </cell>
        </row>
        <row r="62">
          <cell r="B62" t="str">
            <v>.</v>
          </cell>
          <cell r="C62" t="str">
            <v>.</v>
          </cell>
          <cell r="E62" t="str">
            <v>.</v>
          </cell>
          <cell r="F62" t="str">
            <v>.</v>
          </cell>
          <cell r="H62" t="str">
            <v>.</v>
          </cell>
          <cell r="I62" t="str">
            <v>.</v>
          </cell>
        </row>
        <row r="63">
          <cell r="B63" t="str">
            <v>Udobje</v>
          </cell>
          <cell r="C63" t="str">
            <v>Dizajn</v>
          </cell>
          <cell r="E63" t="str">
            <v>Udobnost</v>
          </cell>
          <cell r="F63" t="str">
            <v>Dizajn</v>
          </cell>
          <cell r="H63" t="str">
            <v>Udobnost</v>
          </cell>
          <cell r="I63" t="str">
            <v>Dizajn</v>
          </cell>
        </row>
        <row r="64">
          <cell r="B64" t="str">
            <v>Dodatno hlajenje za 2. in 3. vrsto sedežev</v>
          </cell>
          <cell r="C64" t="str">
            <v>Oznake Initiale Paris</v>
          </cell>
          <cell r="E64" t="str">
            <v>Dodatno hlađenje za 2. i 3. red sjedala</v>
          </cell>
          <cell r="F64" t="str">
            <v>Oznake Initiale Paris</v>
          </cell>
          <cell r="H64" t="str">
            <v>Dodatno hlađenje za 2. i 3. red sedišta</v>
          </cell>
          <cell r="I64" t="str">
            <v>Oznake Initiale Paris</v>
          </cell>
        </row>
        <row r="65">
          <cell r="B65" t="str">
            <v>Električno nastavljiva in ogrevana poklopna</v>
          </cell>
          <cell r="C65" t="str">
            <v>Platišča iz lahke litine 19" Initiale Paris</v>
          </cell>
          <cell r="E65" t="str">
            <v>Električno podesiva i grijana preklopiva vanjska</v>
          </cell>
          <cell r="F65" t="str">
            <v>Aluminijski naplatci 19" Initiale Paris</v>
          </cell>
          <cell r="H65" t="str">
            <v>Električki podesivi i grejani preklopivi spoljni retrovizori</v>
          </cell>
          <cell r="I65" t="str">
            <v>Aluminijumski naplatci 19" Initiale Paris</v>
          </cell>
        </row>
        <row r="66">
          <cell r="B66" t="str">
            <v>stranska ogledala s spominom</v>
          </cell>
          <cell r="C66" t="str">
            <v>Kartica Renault Initiale Paris</v>
          </cell>
          <cell r="E66" t="str">
            <v xml:space="preserve">  osvrtna ogledala s memorijom</v>
          </cell>
          <cell r="F66" t="str">
            <v>Kartica Renault Initiale Paris</v>
          </cell>
          <cell r="H66" t="str">
            <v xml:space="preserve"> sa memorijom</v>
          </cell>
          <cell r="I66" t="str">
            <v>Kartica Renault Initiale Paris</v>
          </cell>
        </row>
        <row r="67">
          <cell r="B67" t="str">
            <v>Voznikov in sovoznikov sedež električno nastavljiva</v>
          </cell>
          <cell r="C67" t="str">
            <v>.</v>
          </cell>
          <cell r="E67" t="str">
            <v>Vozačevo i suvozačevo sjedalo električno podesivo s</v>
          </cell>
          <cell r="F67" t="str">
            <v>.</v>
          </cell>
          <cell r="H67" t="str">
            <v>Električki podesiva sedišta napred sa memorijom i</v>
          </cell>
          <cell r="I67" t="str">
            <v>.</v>
          </cell>
        </row>
        <row r="68">
          <cell r="B68" t="str">
            <v>z masažno funkcijo in spominom,</v>
          </cell>
          <cell r="C68" t="str">
            <v>Vožnja</v>
          </cell>
          <cell r="E68" t="str">
            <v xml:space="preserve"> funkcijom masaže i memorije</v>
          </cell>
          <cell r="F68" t="str">
            <v>Vožnja</v>
          </cell>
          <cell r="H68" t="str">
            <v xml:space="preserve"> masažnom funkcijom</v>
          </cell>
          <cell r="I68" t="str">
            <v>Vožnja</v>
          </cell>
        </row>
        <row r="69">
          <cell r="B69" t="str">
            <v xml:space="preserve">Ročno nastavljiva dolžina sedeža </v>
          </cell>
          <cell r="C69" t="str">
            <v>Sistem 4Control</v>
          </cell>
          <cell r="E69" t="str">
            <v>Ručno podesiva dužina sjedala</v>
          </cell>
          <cell r="F69" t="str">
            <v>Sustav 4Control®</v>
          </cell>
          <cell r="H69" t="str">
            <v>ručno podesiva dužina sedišta</v>
          </cell>
          <cell r="I69" t="str">
            <v>Sistem 4Control®</v>
          </cell>
        </row>
        <row r="70">
          <cell r="B70" t="str">
            <v>Gretje sedežev spredaj</v>
          </cell>
          <cell r="C70" t="str">
            <v>Variabilno vzmetenje</v>
          </cell>
          <cell r="E70" t="str">
            <v xml:space="preserve">Grijana sjedala vozača i suvozača </v>
          </cell>
          <cell r="F70" t="str">
            <v>Elektronički nadzor rada amortizera</v>
          </cell>
          <cell r="H70" t="str">
            <v>Grejanje prednjih sedišta</v>
          </cell>
          <cell r="I70" t="str">
            <v>Varijabilna suspenzija</v>
          </cell>
        </row>
        <row r="71">
          <cell r="B71" t="str">
            <v>Komfortna naslonjala  Relax za glavo v 1. in 2. vrsti sedežev</v>
          </cell>
          <cell r="C71" t="str">
            <v>Sistem za pomoč pri parkiranju 360° + vzvratna kamera</v>
          </cell>
          <cell r="E71" t="str">
            <v>Udobni nasloni za glavu Relax u 1. i 2. redu sjedala</v>
          </cell>
          <cell r="F71" t="str">
            <v>Sustav za pomoć pri parkiranju 360° + kamera straga</v>
          </cell>
          <cell r="H71" t="str">
            <v>Komforni nasloni za glavu Relax u 1. i 2. redu sedišta</v>
          </cell>
          <cell r="I71" t="str">
            <v>Sistem za pomoć pri parkiranju 360° + zadnja kamera</v>
          </cell>
        </row>
        <row r="72">
          <cell r="B72" t="str">
            <v>Laminirana stranska stekla</v>
          </cell>
          <cell r="C72" t="str">
            <v>.</v>
          </cell>
          <cell r="E72" t="str">
            <v>Laminirana bočna stakla</v>
          </cell>
          <cell r="F72" t="str">
            <v>.</v>
          </cell>
          <cell r="H72" t="str">
            <v>Laminirani bočni prozori</v>
          </cell>
          <cell r="I72">
            <v>0</v>
          </cell>
        </row>
        <row r="73">
          <cell r="B73" t="str">
            <v>Notranjost Initiale Paris v Rjavi Fonce (serijsko)</v>
          </cell>
          <cell r="C73" t="str">
            <v>Multimedija</v>
          </cell>
          <cell r="E73" t="str">
            <v>Unutrašnjost Initiale Paris tamnosmeđa (serijski) ili</v>
          </cell>
          <cell r="F73" t="str">
            <v>Multimedija</v>
          </cell>
          <cell r="H73" t="str">
            <v>Unutrašnjost Initiale Paris u Braon Fonce (serijski) ili</v>
          </cell>
          <cell r="I73" t="str">
            <v>Multimedija</v>
          </cell>
        </row>
        <row r="74">
          <cell r="B74" t="str">
            <v xml:space="preserve">ali dvobarvna Siva Lune </v>
          </cell>
          <cell r="C74" t="str">
            <v>Radio BOSE® Surround Sound System</v>
          </cell>
          <cell r="E74" t="str">
            <v xml:space="preserve">  dvobojna Siva Lune </v>
          </cell>
          <cell r="F74" t="str">
            <v>Radio BOSE® Surround Sound System s 12 zvučnika i</v>
          </cell>
          <cell r="H74" t="str">
            <v xml:space="preserve"> dvobojna Siva Lune </v>
          </cell>
          <cell r="I74" t="str">
            <v xml:space="preserve">Radio BOSE® Surround Sound System </v>
          </cell>
        </row>
        <row r="75">
          <cell r="B75" t="str">
            <v>Oblazinjenje v Nappa usnju - Rjava Fonce (serijsko)</v>
          </cell>
          <cell r="C75" t="str">
            <v>z 12 zvočniki in funkcijo Active Noise Control</v>
          </cell>
          <cell r="E75" t="str">
            <v>Presvlake u Nappa koži - tamnosmeđe (serijski) ili</v>
          </cell>
          <cell r="F75" t="str">
            <v xml:space="preserve">  funkcijom Active Noise Control</v>
          </cell>
          <cell r="H75" t="str">
            <v>Sedišta presvučena Nappa kožom - Rjava Fonce (serijski) ili</v>
          </cell>
          <cell r="I75" t="str">
            <v>sa 12 zvučnika i funkcijom Active Noise Control</v>
          </cell>
        </row>
        <row r="76">
          <cell r="B76" t="str">
            <v>ali dvobarvno Camaieux Siva</v>
          </cell>
          <cell r="C76" t="str">
            <v>.</v>
          </cell>
          <cell r="E76" t="str">
            <v xml:space="preserve"> dvobojne Camaieux Siva</v>
          </cell>
          <cell r="F76" t="str">
            <v>.</v>
          </cell>
          <cell r="H76" t="str">
            <v xml:space="preserve"> dvobojna Camaieux Siva</v>
          </cell>
          <cell r="I76" t="str">
            <v>.</v>
          </cell>
        </row>
        <row r="77">
          <cell r="B77" t="str">
            <v>Armaturna plošča z okrasnimi šivi</v>
          </cell>
          <cell r="C77" t="str">
            <v>.</v>
          </cell>
          <cell r="E77" t="str">
            <v>Armaturna ploča s ukrasnim prošivima</v>
          </cell>
          <cell r="F77" t="str">
            <v>.</v>
          </cell>
          <cell r="H77" t="str">
            <v>Armaturna ploča sa ukrasnim šavovima</v>
          </cell>
          <cell r="I77" t="str">
            <v>.</v>
          </cell>
        </row>
        <row r="78">
          <cell r="B78" t="str">
            <v>Zaščitne preproge Initiale Paris</v>
          </cell>
          <cell r="C78" t="str">
            <v>.</v>
          </cell>
          <cell r="E78" t="str">
            <v>Zaštitni tepisi Initiale Paris</v>
          </cell>
          <cell r="F78" t="str">
            <v>.</v>
          </cell>
          <cell r="H78" t="str">
            <v>Zaštitne patosnice Initiale Paris</v>
          </cell>
          <cell r="I78" t="str">
            <v>.</v>
          </cell>
        </row>
        <row r="79">
          <cell r="B79" t="str">
            <v>.</v>
          </cell>
          <cell r="C79" t="str">
            <v>.</v>
          </cell>
          <cell r="E79" t="str">
            <v>.</v>
          </cell>
          <cell r="F79" t="str">
            <v>.</v>
          </cell>
          <cell r="H79" t="str">
            <v>.</v>
          </cell>
          <cell r="I79" t="str">
            <v>.</v>
          </cell>
        </row>
        <row r="80">
          <cell r="B80" t="str">
            <v>.</v>
          </cell>
          <cell r="C80" t="str">
            <v>.</v>
          </cell>
          <cell r="E80" t="str">
            <v>.</v>
          </cell>
          <cell r="F80" t="str">
            <v>.</v>
          </cell>
          <cell r="H80" t="str">
            <v>.</v>
          </cell>
          <cell r="I80" t="str">
            <v>.</v>
          </cell>
        </row>
        <row r="81">
          <cell r="B81" t="str">
            <v>.</v>
          </cell>
          <cell r="C81" t="str">
            <v>.</v>
          </cell>
          <cell r="E81" t="str">
            <v>.</v>
          </cell>
          <cell r="F81" t="str">
            <v>.</v>
          </cell>
          <cell r="H81" t="str">
            <v>.</v>
          </cell>
          <cell r="I81" t="str">
            <v>.</v>
          </cell>
        </row>
        <row r="82">
          <cell r="B82">
            <v>0</v>
          </cell>
          <cell r="C82">
            <v>0</v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</row>
      </sheetData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_link_HR"/>
      <sheetName val="V_HR"/>
      <sheetName val="V_link_FS"/>
      <sheetName val="V_FS"/>
      <sheetName val="V_link_AD"/>
      <sheetName val="V_BO"/>
      <sheetName val="V_CG"/>
      <sheetName val="V_MA"/>
      <sheetName val="O_link_HR"/>
      <sheetName val="O_HR"/>
      <sheetName val="O_link_FS"/>
      <sheetName val="O_FS"/>
      <sheetName val="O_link_AD"/>
      <sheetName val="O_BO"/>
      <sheetName val="O_CG"/>
      <sheetName val="O_MA"/>
      <sheetName val="boje &amp; unutrašnjost CRO"/>
      <sheetName val="boje &amp; unutrašnjost ADEX&amp;SRB"/>
      <sheetName val="oprema_HR"/>
      <sheetName val="oprema_FS"/>
      <sheetName val="oprema_ADEX"/>
      <sheetName val="teh.karakt"/>
      <sheetName val="DO_HR"/>
      <sheetName val="DO_AD"/>
    </sheetNames>
    <sheetDataSet>
      <sheetData sheetId="0">
        <row r="1">
          <cell r="I1" t="str">
            <v>V_CRO</v>
          </cell>
          <cell r="P1" t="str">
            <v>V_TRO</v>
          </cell>
          <cell r="Q1" t="str">
            <v>V_POP</v>
          </cell>
        </row>
        <row r="2">
          <cell r="I2" t="str">
            <v>LINK</v>
          </cell>
        </row>
        <row r="3">
          <cell r="I3" t="str">
            <v>CJENIK VOZILA  N° 02</v>
          </cell>
        </row>
        <row r="4">
          <cell r="I4" t="str">
            <v>Datum: 01.02.2013</v>
          </cell>
        </row>
        <row r="5">
          <cell r="P5" t="str">
            <v>ZNESEK</v>
          </cell>
        </row>
        <row r="6">
          <cell r="I6">
            <v>11</v>
          </cell>
          <cell r="P6" t="str">
            <v>TROS</v>
          </cell>
          <cell r="Q6" t="str">
            <v>POPUST</v>
          </cell>
        </row>
        <row r="7">
          <cell r="I7">
            <v>106900</v>
          </cell>
          <cell r="P7">
            <v>17104</v>
          </cell>
          <cell r="Q7">
            <v>-5000</v>
          </cell>
        </row>
        <row r="8">
          <cell r="I8">
            <v>114900</v>
          </cell>
          <cell r="P8">
            <v>18384</v>
          </cell>
          <cell r="Q8">
            <v>-4999</v>
          </cell>
        </row>
        <row r="9">
          <cell r="I9">
            <v>123900</v>
          </cell>
          <cell r="P9">
            <v>19824</v>
          </cell>
          <cell r="Q9">
            <v>-4998</v>
          </cell>
        </row>
        <row r="10">
          <cell r="I10">
            <v>132900</v>
          </cell>
          <cell r="P10">
            <v>6645</v>
          </cell>
          <cell r="Q10">
            <v>-4997</v>
          </cell>
        </row>
        <row r="11">
          <cell r="I11">
            <v>139900</v>
          </cell>
          <cell r="P11">
            <v>6995</v>
          </cell>
          <cell r="Q11">
            <v>-4996</v>
          </cell>
        </row>
        <row r="12">
          <cell r="I12" t="e">
            <v>#N/A</v>
          </cell>
        </row>
        <row r="13">
          <cell r="I13" t="e">
            <v>#N/A</v>
          </cell>
        </row>
        <row r="14">
          <cell r="I14">
            <v>119900</v>
          </cell>
          <cell r="P14">
            <v>5395.5</v>
          </cell>
          <cell r="Q14">
            <v>-5000</v>
          </cell>
        </row>
        <row r="15">
          <cell r="I15">
            <v>125900</v>
          </cell>
          <cell r="P15">
            <v>5665.5</v>
          </cell>
          <cell r="Q15">
            <v>-5000</v>
          </cell>
        </row>
        <row r="16">
          <cell r="I16">
            <v>130400</v>
          </cell>
          <cell r="P16">
            <v>7172</v>
          </cell>
          <cell r="Q16">
            <v>-4999</v>
          </cell>
        </row>
        <row r="17">
          <cell r="I17">
            <v>134900</v>
          </cell>
          <cell r="P17">
            <v>6070.5</v>
          </cell>
          <cell r="Q17">
            <v>-4998</v>
          </cell>
        </row>
        <row r="18">
          <cell r="I18">
            <v>139400</v>
          </cell>
          <cell r="P18">
            <v>7667</v>
          </cell>
          <cell r="Q18">
            <v>-4997</v>
          </cell>
        </row>
        <row r="19">
          <cell r="I19">
            <v>143900</v>
          </cell>
          <cell r="P19">
            <v>6475.5</v>
          </cell>
          <cell r="Q19">
            <v>-4996</v>
          </cell>
        </row>
        <row r="20">
          <cell r="I20">
            <v>151900</v>
          </cell>
          <cell r="P20">
            <v>9873.5</v>
          </cell>
          <cell r="Q20">
            <v>-4995</v>
          </cell>
        </row>
        <row r="21">
          <cell r="I21">
            <v>157400</v>
          </cell>
          <cell r="P21">
            <v>10231</v>
          </cell>
          <cell r="Q21">
            <v>-4994</v>
          </cell>
        </row>
        <row r="22">
          <cell r="I22">
            <v>152900</v>
          </cell>
          <cell r="P22">
            <v>8409.5</v>
          </cell>
          <cell r="Q22">
            <v>-4993</v>
          </cell>
        </row>
        <row r="23">
          <cell r="I23">
            <v>164400</v>
          </cell>
          <cell r="P23">
            <v>10686</v>
          </cell>
          <cell r="Q23">
            <v>-4992</v>
          </cell>
        </row>
        <row r="24">
          <cell r="I24" t="e">
            <v>#N/A</v>
          </cell>
        </row>
        <row r="26">
          <cell r="I26">
            <v>5300</v>
          </cell>
        </row>
        <row r="28">
          <cell r="P28" t="str">
            <v>Bencin</v>
          </cell>
          <cell r="Q28" t="str">
            <v>%</v>
          </cell>
        </row>
        <row r="29">
          <cell r="P29">
            <v>0</v>
          </cell>
          <cell r="Q29">
            <v>0</v>
          </cell>
        </row>
        <row r="30">
          <cell r="P30">
            <v>91</v>
          </cell>
          <cell r="Q30">
            <v>1</v>
          </cell>
        </row>
        <row r="31">
          <cell r="P31">
            <v>101</v>
          </cell>
          <cell r="Q31">
            <v>2</v>
          </cell>
        </row>
        <row r="32">
          <cell r="P32">
            <v>111</v>
          </cell>
          <cell r="Q32">
            <v>3</v>
          </cell>
        </row>
        <row r="33">
          <cell r="P33">
            <v>121</v>
          </cell>
          <cell r="Q33">
            <v>6</v>
          </cell>
        </row>
        <row r="34">
          <cell r="P34">
            <v>131</v>
          </cell>
          <cell r="Q34">
            <v>10</v>
          </cell>
        </row>
        <row r="35">
          <cell r="P35">
            <v>141</v>
          </cell>
          <cell r="Q35">
            <v>14</v>
          </cell>
        </row>
        <row r="36">
          <cell r="P36">
            <v>161</v>
          </cell>
          <cell r="Q36">
            <v>16</v>
          </cell>
        </row>
        <row r="37">
          <cell r="P37">
            <v>181</v>
          </cell>
          <cell r="Q37">
            <v>18</v>
          </cell>
        </row>
        <row r="38">
          <cell r="P38">
            <v>201</v>
          </cell>
          <cell r="Q38">
            <v>21</v>
          </cell>
        </row>
        <row r="39">
          <cell r="P39">
            <v>226</v>
          </cell>
          <cell r="Q39">
            <v>23</v>
          </cell>
        </row>
        <row r="40">
          <cell r="P40">
            <v>251</v>
          </cell>
          <cell r="Q40">
            <v>27</v>
          </cell>
        </row>
        <row r="41">
          <cell r="P41">
            <v>301</v>
          </cell>
          <cell r="Q41">
            <v>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_link_HR"/>
      <sheetName val="V_HR"/>
      <sheetName val="O_link_HR"/>
      <sheetName val="O_HR"/>
      <sheetName val="V_link _FS"/>
      <sheetName val="V_FS"/>
      <sheetName val="O_link_FS"/>
      <sheetName val="O_FS"/>
      <sheetName val="V_BO"/>
      <sheetName val="V_CG"/>
      <sheetName val="V_link_AD"/>
      <sheetName val="V_MA"/>
      <sheetName val="O_link_AD"/>
      <sheetName val="O_BO"/>
      <sheetName val="O_CG"/>
      <sheetName val="O_MA"/>
      <sheetName val="oprema CRO"/>
      <sheetName val="oprema SRB"/>
      <sheetName val="barve in oblazinjenje"/>
      <sheetName val="teh.karak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_link"/>
      <sheetName val="V_HR"/>
      <sheetName val="V_FS"/>
      <sheetName val="O_link"/>
      <sheetName val="O_HR"/>
      <sheetName val="O_FS"/>
      <sheetName val="oprema"/>
      <sheetName val="boje i presvlake"/>
      <sheetName val="Tehnični podatki"/>
      <sheetName val="DO"/>
      <sheetName val="Teh.kar."/>
      <sheetName val="DO_HR"/>
      <sheetName val="DO ADEX"/>
    </sheetNames>
    <sheetDataSet>
      <sheetData sheetId="0">
        <row r="1">
          <cell r="C1" t="str">
            <v>V_LIB</v>
          </cell>
          <cell r="F1" t="str">
            <v>V_KW</v>
          </cell>
          <cell r="G1" t="str">
            <v>V_CO</v>
          </cell>
          <cell r="H1" t="str">
            <v>V_PO</v>
          </cell>
          <cell r="I1" t="str">
            <v>V_CRO</v>
          </cell>
          <cell r="J1" t="str">
            <v>V_FSO</v>
          </cell>
          <cell r="K1" t="str">
            <v>V_FS</v>
          </cell>
          <cell r="U1" t="str">
            <v>V_TRO</v>
          </cell>
        </row>
        <row r="2">
          <cell r="C2" t="str">
            <v>RENAULT KANGOO Euro6</v>
          </cell>
          <cell r="I2" t="str">
            <v>LINK</v>
          </cell>
          <cell r="J2" t="str">
            <v>LINK</v>
          </cell>
          <cell r="K2" t="str">
            <v>LINK</v>
          </cell>
        </row>
        <row r="3">
          <cell r="C3" t="str">
            <v>Faza 2</v>
          </cell>
          <cell r="F3" t="str">
            <v>N° 03</v>
          </cell>
        </row>
        <row r="4">
          <cell r="C4" t="str">
            <v>Datum: 01.06.2016</v>
          </cell>
        </row>
        <row r="5">
          <cell r="C5" t="str">
            <v>Model: KP2</v>
          </cell>
          <cell r="I5">
            <v>42516</v>
          </cell>
          <cell r="U5" t="str">
            <v>ZNESEK</v>
          </cell>
        </row>
        <row r="6">
          <cell r="C6" t="str">
            <v>Verzije s benzinskim motorom</v>
          </cell>
          <cell r="I6">
            <v>11</v>
          </cell>
          <cell r="J6">
            <v>24</v>
          </cell>
          <cell r="K6">
            <v>13</v>
          </cell>
          <cell r="U6" t="str">
            <v>TROS</v>
          </cell>
        </row>
        <row r="7">
          <cell r="C7" t="str">
            <v>Base Energy 1,2 Tce E6</v>
          </cell>
          <cell r="E7" t="str">
            <v>K AUT1 A4</v>
          </cell>
          <cell r="F7" t="str">
            <v>84 (115)</v>
          </cell>
          <cell r="G7">
            <v>140</v>
          </cell>
          <cell r="H7">
            <v>6.2</v>
          </cell>
          <cell r="I7">
            <v>115089.28571428558</v>
          </cell>
          <cell r="J7" t="e">
            <v>#N/A</v>
          </cell>
          <cell r="K7" t="e">
            <v>#N/A</v>
          </cell>
          <cell r="U7">
            <v>13810.71428571427</v>
          </cell>
        </row>
        <row r="8">
          <cell r="C8" t="str">
            <v>Confort Energy 1,2 Tce E6</v>
          </cell>
          <cell r="E8" t="str">
            <v>K EXP1 A4</v>
          </cell>
          <cell r="F8" t="str">
            <v>84 (115)</v>
          </cell>
          <cell r="G8">
            <v>140</v>
          </cell>
          <cell r="H8">
            <v>6.2</v>
          </cell>
          <cell r="I8">
            <v>123124.99999999999</v>
          </cell>
          <cell r="J8" t="e">
            <v>#N/A</v>
          </cell>
          <cell r="K8" t="e">
            <v>#N/A</v>
          </cell>
          <cell r="U8">
            <v>14774.999999999998</v>
          </cell>
        </row>
        <row r="9">
          <cell r="C9" t="str">
            <v>Luxe 1.2 Energy 1.2 Tce E6</v>
          </cell>
          <cell r="E9" t="str">
            <v>K PRI1 A4</v>
          </cell>
          <cell r="F9" t="str">
            <v>84 (115)</v>
          </cell>
          <cell r="G9">
            <v>140</v>
          </cell>
          <cell r="H9">
            <v>6.2</v>
          </cell>
          <cell r="I9">
            <v>132946.42857142858</v>
          </cell>
          <cell r="J9" t="e">
            <v>#N/A</v>
          </cell>
          <cell r="K9" t="e">
            <v>#N/A</v>
          </cell>
          <cell r="U9">
            <v>15953.571428571429</v>
          </cell>
        </row>
        <row r="10">
          <cell r="I10" t="e">
            <v>#N/A</v>
          </cell>
          <cell r="J10" t="e">
            <v>#N/A</v>
          </cell>
          <cell r="K10" t="e">
            <v>#N/A</v>
          </cell>
        </row>
        <row r="11">
          <cell r="C11" t="str">
            <v>Verzije s dizelskim motorom</v>
          </cell>
          <cell r="I11" t="e">
            <v>#N/A</v>
          </cell>
          <cell r="J11" t="e">
            <v>#N/A</v>
          </cell>
          <cell r="K11" t="e">
            <v>#N/A</v>
          </cell>
        </row>
        <row r="12">
          <cell r="C12" t="str">
            <v>Base Energy dCi 75 E6</v>
          </cell>
          <cell r="E12" t="str">
            <v>K AUT1 A0</v>
          </cell>
          <cell r="F12" t="str">
            <v>55 (75)</v>
          </cell>
          <cell r="G12">
            <v>112</v>
          </cell>
          <cell r="H12">
            <v>4.3</v>
          </cell>
          <cell r="I12">
            <v>117047.61904761904</v>
          </cell>
          <cell r="J12" t="e">
            <v>#N/A</v>
          </cell>
          <cell r="K12" t="e">
            <v>#N/A</v>
          </cell>
          <cell r="U12">
            <v>5852.3809523809514</v>
          </cell>
        </row>
        <row r="13">
          <cell r="C13" t="str">
            <v>Base Energy dCi 75 Business E6</v>
          </cell>
          <cell r="E13" t="str">
            <v>K AUT1NA0</v>
          </cell>
          <cell r="F13" t="str">
            <v>55 (75)</v>
          </cell>
          <cell r="G13">
            <v>123</v>
          </cell>
          <cell r="H13">
            <v>4.7</v>
          </cell>
          <cell r="I13">
            <v>116574.07407407409</v>
          </cell>
          <cell r="U13">
            <v>9325.925925925927</v>
          </cell>
        </row>
        <row r="14">
          <cell r="C14" t="str">
            <v>Confort Energy dCi 75 E6</v>
          </cell>
          <cell r="E14" t="str">
            <v>K EXP1 A0</v>
          </cell>
          <cell r="F14" t="str">
            <v>55 (75)</v>
          </cell>
          <cell r="G14">
            <v>112</v>
          </cell>
          <cell r="H14">
            <v>4.3</v>
          </cell>
          <cell r="I14">
            <v>125619.04761904762</v>
          </cell>
          <cell r="J14" t="e">
            <v>#N/A</v>
          </cell>
          <cell r="K14" t="e">
            <v>#N/A</v>
          </cell>
          <cell r="U14">
            <v>6280.9523809523807</v>
          </cell>
        </row>
        <row r="15">
          <cell r="C15" t="str">
            <v>Confort Energy dCi 75 Business E6</v>
          </cell>
          <cell r="E15" t="str">
            <v>K EXP1NA0</v>
          </cell>
          <cell r="F15" t="str">
            <v>55 (75)</v>
          </cell>
          <cell r="G15">
            <v>123</v>
          </cell>
          <cell r="H15">
            <v>4.7</v>
          </cell>
          <cell r="I15">
            <v>124907.40740740739</v>
          </cell>
          <cell r="J15" t="e">
            <v>#N/A</v>
          </cell>
          <cell r="K15" t="e">
            <v>#N/A</v>
          </cell>
          <cell r="U15">
            <v>9992.5925925925912</v>
          </cell>
        </row>
        <row r="16">
          <cell r="C16" t="str">
            <v>Confort Energy dCi 90 E6</v>
          </cell>
          <cell r="E16" t="str">
            <v>K EXP1 A1</v>
          </cell>
          <cell r="F16" t="str">
            <v>66 (90)</v>
          </cell>
          <cell r="G16">
            <v>112</v>
          </cell>
          <cell r="H16">
            <v>4.3</v>
          </cell>
          <cell r="I16">
            <v>129428.57142857143</v>
          </cell>
          <cell r="U16">
            <v>6471.4285714285716</v>
          </cell>
        </row>
        <row r="17">
          <cell r="C17" t="str">
            <v>Confort Energy dCi 90 Business E6</v>
          </cell>
          <cell r="E17" t="str">
            <v>K EXP1NA1</v>
          </cell>
          <cell r="F17" t="str">
            <v>66 (90)</v>
          </cell>
          <cell r="G17">
            <v>130</v>
          </cell>
          <cell r="H17">
            <v>4.7</v>
          </cell>
          <cell r="I17">
            <v>128611.11111111111</v>
          </cell>
          <cell r="U17">
            <v>10288.888888888889</v>
          </cell>
        </row>
        <row r="18">
          <cell r="C18" t="str">
            <v>Luxe Energy dCi 90 E6</v>
          </cell>
          <cell r="E18" t="str">
            <v>K PRI1 A1</v>
          </cell>
          <cell r="F18" t="str">
            <v>66 (90)</v>
          </cell>
          <cell r="G18">
            <v>112</v>
          </cell>
          <cell r="H18">
            <v>4.3</v>
          </cell>
          <cell r="I18">
            <v>139904.76190476192</v>
          </cell>
          <cell r="J18" t="e">
            <v>#N/A</v>
          </cell>
          <cell r="K18" t="e">
            <v>#N/A</v>
          </cell>
          <cell r="U18">
            <v>6995.2380952380954</v>
          </cell>
        </row>
        <row r="19">
          <cell r="C19" t="str">
            <v>Luxe Energy dCi 90 Business E6</v>
          </cell>
          <cell r="E19" t="str">
            <v>K PRI1NA1</v>
          </cell>
          <cell r="F19" t="str">
            <v>66 (90)</v>
          </cell>
          <cell r="G19">
            <v>130</v>
          </cell>
          <cell r="H19">
            <v>4.7</v>
          </cell>
          <cell r="I19">
            <v>138796.29629629629</v>
          </cell>
          <cell r="U19">
            <v>11103.703703703703</v>
          </cell>
        </row>
        <row r="20">
          <cell r="C20" t="str">
            <v>Luxe Energy dCi 110 E6</v>
          </cell>
          <cell r="E20" t="str">
            <v>K PRI1 A2</v>
          </cell>
          <cell r="F20" t="str">
            <v>80 (110)</v>
          </cell>
          <cell r="G20">
            <v>113</v>
          </cell>
          <cell r="H20">
            <v>4.4000000000000004</v>
          </cell>
          <cell r="I20">
            <v>143714.28571428571</v>
          </cell>
          <cell r="U20">
            <v>7185.7142857142853</v>
          </cell>
        </row>
        <row r="21">
          <cell r="C21" t="str">
            <v>Luxe Energy dCi 110 Business E6</v>
          </cell>
          <cell r="E21" t="str">
            <v>K PRI1NA2</v>
          </cell>
          <cell r="F21" t="str">
            <v>80 (110)</v>
          </cell>
          <cell r="G21">
            <v>123</v>
          </cell>
          <cell r="H21">
            <v>4.5</v>
          </cell>
          <cell r="I21">
            <v>142500</v>
          </cell>
          <cell r="J21" t="e">
            <v>#N/A</v>
          </cell>
          <cell r="K21" t="e">
            <v>#N/A</v>
          </cell>
          <cell r="U21">
            <v>11400</v>
          </cell>
        </row>
        <row r="25">
          <cell r="C25" t="str">
            <v>EU6 - CRO</v>
          </cell>
          <cell r="U25" t="str">
            <v>Bencin</v>
          </cell>
        </row>
        <row r="26">
          <cell r="C26" t="str">
            <v>EU6 - ADX</v>
          </cell>
          <cell r="U26" t="str">
            <v>0-90</v>
          </cell>
        </row>
        <row r="27">
          <cell r="C27" t="str">
            <v>kor.cen opc.</v>
          </cell>
          <cell r="U27" t="str">
            <v>91-100</v>
          </cell>
        </row>
        <row r="28">
          <cell r="U28" t="str">
            <v>101-110</v>
          </cell>
        </row>
        <row r="29">
          <cell r="U29" t="str">
            <v>111-120</v>
          </cell>
        </row>
        <row r="30">
          <cell r="U30" t="str">
            <v>121-130</v>
          </cell>
        </row>
        <row r="31">
          <cell r="U31" t="str">
            <v>131-140</v>
          </cell>
        </row>
        <row r="32">
          <cell r="U32" t="str">
            <v>141-160</v>
          </cell>
        </row>
        <row r="33">
          <cell r="U33" t="str">
            <v>161-180</v>
          </cell>
        </row>
        <row r="34">
          <cell r="U34" t="str">
            <v>181-200</v>
          </cell>
        </row>
        <row r="35">
          <cell r="U35" t="str">
            <v>201-225</v>
          </cell>
        </row>
        <row r="36">
          <cell r="U36" t="str">
            <v>226-250</v>
          </cell>
        </row>
        <row r="37">
          <cell r="U37" t="str">
            <v>251-300</v>
          </cell>
        </row>
        <row r="38">
          <cell r="U38" t="str">
            <v>301-</v>
          </cell>
        </row>
      </sheetData>
      <sheetData sheetId="1"/>
      <sheetData sheetId="2" refreshError="1"/>
      <sheetData sheetId="3">
        <row r="1">
          <cell r="B1" t="str">
            <v>O_LIB</v>
          </cell>
          <cell r="C1" t="str">
            <v>O_C1</v>
          </cell>
          <cell r="D1" t="str">
            <v>O_C2</v>
          </cell>
          <cell r="E1" t="str">
            <v>O_C3</v>
          </cell>
          <cell r="F1" t="str">
            <v>O_C4</v>
          </cell>
          <cell r="G1" t="str">
            <v>O_COD</v>
          </cell>
          <cell r="AF1" t="str">
            <v>O_CRO</v>
          </cell>
          <cell r="AG1" t="str">
            <v>O_FSO</v>
          </cell>
          <cell r="AH1" t="str">
            <v>O_FS</v>
          </cell>
        </row>
        <row r="2">
          <cell r="B2" t="str">
            <v>RENAULT KANGOO Euro6</v>
          </cell>
        </row>
        <row r="3">
          <cell r="B3" t="str">
            <v>CJENIK OPCIJA  N° 03</v>
          </cell>
        </row>
        <row r="4">
          <cell r="B4" t="str">
            <v>Datum: 01.06.2016</v>
          </cell>
        </row>
        <row r="6">
          <cell r="B6" t="str">
            <v>SIGURNOST</v>
          </cell>
        </row>
        <row r="7">
          <cell r="C7" t="str">
            <v>ABLAV</v>
          </cell>
          <cell r="G7" t="str">
            <v>JAS34</v>
          </cell>
          <cell r="AF7">
            <v>2500</v>
          </cell>
          <cell r="AG7" t="e">
            <v>#N/A</v>
          </cell>
          <cell r="AH7" t="e">
            <v>#N/A</v>
          </cell>
        </row>
        <row r="8">
          <cell r="C8" t="str">
            <v>RETENF</v>
          </cell>
          <cell r="G8" t="str">
            <v>RETENF</v>
          </cell>
          <cell r="AF8">
            <v>400</v>
          </cell>
          <cell r="AG8" t="e">
            <v>#N/A</v>
          </cell>
          <cell r="AH8" t="e">
            <v>#N/A</v>
          </cell>
        </row>
        <row r="9">
          <cell r="C9" t="str">
            <v>ABLAVI</v>
          </cell>
          <cell r="G9" t="str">
            <v>ZZSP</v>
          </cell>
          <cell r="AF9">
            <v>3800</v>
          </cell>
          <cell r="AG9" t="e">
            <v>#N/A</v>
          </cell>
          <cell r="AH9" t="e">
            <v>#N/A</v>
          </cell>
        </row>
        <row r="10">
          <cell r="C10" t="str">
            <v>PROSC2</v>
          </cell>
          <cell r="G10" t="str">
            <v>PROSC2</v>
          </cell>
          <cell r="AF10">
            <v>600</v>
          </cell>
          <cell r="AG10" t="e">
            <v>#N/A</v>
          </cell>
          <cell r="AH10" t="e">
            <v>#N/A</v>
          </cell>
        </row>
        <row r="11">
          <cell r="B11" t="str">
            <v>UDOBNOST</v>
          </cell>
          <cell r="AF11" t="e">
            <v>#N/A</v>
          </cell>
          <cell r="AG11" t="e">
            <v>#N/A</v>
          </cell>
          <cell r="AH11" t="e">
            <v>#N/A</v>
          </cell>
        </row>
        <row r="12">
          <cell r="C12" t="str">
            <v>PK194</v>
          </cell>
          <cell r="G12" t="str">
            <v>PK194</v>
          </cell>
          <cell r="AF12">
            <v>2500</v>
          </cell>
          <cell r="AG12" t="e">
            <v>#N/A</v>
          </cell>
          <cell r="AH12" t="e">
            <v>#N/A</v>
          </cell>
        </row>
        <row r="13">
          <cell r="C13" t="str">
            <v>PK192</v>
          </cell>
          <cell r="G13" t="str">
            <v>PK192</v>
          </cell>
          <cell r="AF13">
            <v>5000</v>
          </cell>
          <cell r="AG13" t="e">
            <v>#N/A</v>
          </cell>
          <cell r="AH13" t="e">
            <v>#N/A</v>
          </cell>
        </row>
        <row r="14">
          <cell r="C14" t="str">
            <v>PK184</v>
          </cell>
          <cell r="G14" t="str">
            <v>PK184</v>
          </cell>
          <cell r="AF14">
            <v>3200</v>
          </cell>
          <cell r="AG14" t="e">
            <v>#N/A</v>
          </cell>
          <cell r="AH14" t="e">
            <v>#N/A</v>
          </cell>
        </row>
        <row r="15">
          <cell r="C15" t="str">
            <v>PK173</v>
          </cell>
          <cell r="D15" t="str">
            <v>SRANAV</v>
          </cell>
          <cell r="G15" t="str">
            <v>PK173</v>
          </cell>
          <cell r="AF15">
            <v>4500</v>
          </cell>
          <cell r="AG15" t="e">
            <v>#N/A</v>
          </cell>
          <cell r="AH15" t="e">
            <v>#N/A</v>
          </cell>
        </row>
        <row r="16">
          <cell r="C16" t="str">
            <v>SGACHA</v>
          </cell>
          <cell r="G16" t="str">
            <v>GRISJE</v>
          </cell>
          <cell r="AF16">
            <v>2200</v>
          </cell>
          <cell r="AG16" t="e">
            <v>#N/A</v>
          </cell>
          <cell r="AH16" t="e">
            <v>#N/A</v>
          </cell>
        </row>
        <row r="17">
          <cell r="C17" t="str">
            <v>CSRGAC</v>
          </cell>
          <cell r="G17" t="str">
            <v>CSRGAC</v>
          </cell>
          <cell r="AF17">
            <v>700</v>
          </cell>
          <cell r="AG17">
            <v>0</v>
          </cell>
          <cell r="AH17">
            <v>0</v>
          </cell>
        </row>
        <row r="18">
          <cell r="C18" t="str">
            <v>SRTP02</v>
          </cell>
          <cell r="G18" t="str">
            <v>TEP2</v>
          </cell>
          <cell r="AF18">
            <v>500</v>
          </cell>
          <cell r="AG18">
            <v>0</v>
          </cell>
          <cell r="AH18">
            <v>0</v>
          </cell>
        </row>
        <row r="19">
          <cell r="C19" t="str">
            <v>AVCACF</v>
          </cell>
          <cell r="G19" t="str">
            <v>PEPEL</v>
          </cell>
          <cell r="AF19">
            <v>200</v>
          </cell>
          <cell r="AG19">
            <v>0</v>
          </cell>
          <cell r="AH19">
            <v>0</v>
          </cell>
        </row>
        <row r="20">
          <cell r="C20" t="str">
            <v>LVAREL</v>
          </cell>
          <cell r="G20" t="str">
            <v>ELST</v>
          </cell>
          <cell r="AF20">
            <v>1400</v>
          </cell>
          <cell r="AG20">
            <v>0</v>
          </cell>
          <cell r="AH20">
            <v>0</v>
          </cell>
        </row>
        <row r="21">
          <cell r="C21" t="str">
            <v>RV</v>
          </cell>
          <cell r="G21" t="str">
            <v>RB</v>
          </cell>
          <cell r="AF21">
            <v>1000</v>
          </cell>
          <cell r="AG21" t="e">
            <v>#N/A</v>
          </cell>
          <cell r="AH21" t="e">
            <v>#N/A</v>
          </cell>
        </row>
        <row r="22">
          <cell r="C22" t="str">
            <v>COREHA</v>
          </cell>
          <cell r="D22" t="str">
            <v>PLGCVO</v>
          </cell>
          <cell r="G22" t="str">
            <v>SJEVIS LKVRO</v>
          </cell>
          <cell r="AF22">
            <v>4200</v>
          </cell>
          <cell r="AG22" t="e">
            <v>#N/A</v>
          </cell>
          <cell r="AH22" t="e">
            <v>#N/A</v>
          </cell>
        </row>
        <row r="23">
          <cell r="C23" t="str">
            <v>PASESC</v>
          </cell>
          <cell r="D23" t="str">
            <v>AVTBAR</v>
          </cell>
          <cell r="G23" t="str">
            <v>PASESC AVTBAR</v>
          </cell>
          <cell r="AF23">
            <v>1600</v>
          </cell>
          <cell r="AG23" t="e">
            <v>#N/A</v>
          </cell>
          <cell r="AH23" t="e">
            <v>#N/A</v>
          </cell>
        </row>
        <row r="24">
          <cell r="B24" t="str">
            <v>KOMUNIKACIJA</v>
          </cell>
          <cell r="AF24" t="e">
            <v>#N/A</v>
          </cell>
          <cell r="AG24" t="e">
            <v>#N/A</v>
          </cell>
          <cell r="AH24" t="e">
            <v>#N/A</v>
          </cell>
        </row>
        <row r="25">
          <cell r="C25" t="str">
            <v>RAD43A</v>
          </cell>
          <cell r="G25" t="str">
            <v>RAD43A</v>
          </cell>
          <cell r="AF25">
            <v>2000</v>
          </cell>
          <cell r="AG25" t="e">
            <v>#N/A</v>
          </cell>
          <cell r="AH25" t="e">
            <v>#N/A</v>
          </cell>
        </row>
        <row r="26">
          <cell r="C26" t="str">
            <v>NAV3G5</v>
          </cell>
          <cell r="D26" t="str">
            <v>RAD49A</v>
          </cell>
          <cell r="E26" t="str">
            <v>TCU0G2</v>
          </cell>
          <cell r="F26" t="str">
            <v>MAPSUP</v>
          </cell>
          <cell r="G26" t="str">
            <v>NAV3G5 RAD49A TCU0G2 MAPSUP</v>
          </cell>
          <cell r="AF26">
            <v>5500</v>
          </cell>
          <cell r="AG26">
            <v>0</v>
          </cell>
          <cell r="AH26">
            <v>0</v>
          </cell>
        </row>
        <row r="27">
          <cell r="B27" t="str">
            <v>VANJSKI IZGLED</v>
          </cell>
          <cell r="AF27" t="e">
            <v>#N/A</v>
          </cell>
          <cell r="AG27" t="e">
            <v>#N/A</v>
          </cell>
          <cell r="AH27" t="e">
            <v>#N/A</v>
          </cell>
        </row>
        <row r="28">
          <cell r="C28" t="str">
            <v>PK196</v>
          </cell>
          <cell r="G28" t="str">
            <v>PK196</v>
          </cell>
          <cell r="AF28">
            <v>1200</v>
          </cell>
          <cell r="AG28" t="e">
            <v>#N/A</v>
          </cell>
          <cell r="AH28" t="e">
            <v>#N/A</v>
          </cell>
        </row>
        <row r="29">
          <cell r="C29" t="str">
            <v>QPA$MV</v>
          </cell>
          <cell r="AF29">
            <v>3400</v>
          </cell>
          <cell r="AG29" t="e">
            <v>#N/A</v>
          </cell>
          <cell r="AH29" t="e">
            <v>#N/A</v>
          </cell>
        </row>
        <row r="30">
          <cell r="C30" t="str">
            <v>EPROJ1</v>
          </cell>
          <cell r="G30" t="str">
            <v>EPROJ1</v>
          </cell>
          <cell r="AF30">
            <v>600</v>
          </cell>
          <cell r="AG30">
            <v>0</v>
          </cell>
          <cell r="AH30">
            <v>0</v>
          </cell>
        </row>
        <row r="31">
          <cell r="C31" t="str">
            <v>BARTOI</v>
          </cell>
          <cell r="G31" t="str">
            <v>KRON</v>
          </cell>
          <cell r="AF31">
            <v>1200</v>
          </cell>
          <cell r="AG31" t="e">
            <v>#N/A</v>
          </cell>
          <cell r="AH31" t="e">
            <v>#N/A</v>
          </cell>
        </row>
        <row r="32">
          <cell r="C32" t="str">
            <v>RALU15</v>
          </cell>
          <cell r="G32" t="str">
            <v>ALU15</v>
          </cell>
          <cell r="AF32">
            <v>3000</v>
          </cell>
          <cell r="AG32">
            <v>0</v>
          </cell>
          <cell r="AH32">
            <v>0</v>
          </cell>
        </row>
        <row r="33">
          <cell r="C33" t="str">
            <v>RALU16</v>
          </cell>
          <cell r="G33" t="str">
            <v>ALU16</v>
          </cell>
          <cell r="AF33">
            <v>3800</v>
          </cell>
          <cell r="AG33">
            <v>0</v>
          </cell>
          <cell r="AH33">
            <v>0</v>
          </cell>
        </row>
        <row r="34">
          <cell r="C34" t="str">
            <v>SSENJO</v>
          </cell>
          <cell r="G34" t="str">
            <v>SSENJO</v>
          </cell>
          <cell r="AF34">
            <v>1</v>
          </cell>
          <cell r="AG34">
            <v>0</v>
          </cell>
          <cell r="AH34">
            <v>0</v>
          </cell>
        </row>
        <row r="35">
          <cell r="B35" t="str">
            <v>DODACI</v>
          </cell>
          <cell r="AF35" t="e">
            <v>#N/A</v>
          </cell>
          <cell r="AG35">
            <v>0</v>
          </cell>
          <cell r="AH35">
            <v>0</v>
          </cell>
        </row>
        <row r="36">
          <cell r="C36" t="str">
            <v>SRTP02</v>
          </cell>
          <cell r="G36" t="str">
            <v>TEP2</v>
          </cell>
          <cell r="AF36">
            <v>500</v>
          </cell>
          <cell r="AG36">
            <v>0</v>
          </cell>
          <cell r="AH36">
            <v>0</v>
          </cell>
        </row>
        <row r="37">
          <cell r="C37" t="str">
            <v>PASESC</v>
          </cell>
          <cell r="D37" t="str">
            <v>AVTBAR</v>
          </cell>
          <cell r="G37" t="str">
            <v>PASESC AVTBAR</v>
          </cell>
          <cell r="AF37">
            <v>1600</v>
          </cell>
          <cell r="AG37">
            <v>0</v>
          </cell>
          <cell r="AH37">
            <v>0</v>
          </cell>
        </row>
        <row r="38">
          <cell r="C38" t="str">
            <v>CHAAUG</v>
          </cell>
          <cell r="G38" t="str">
            <v>PONOSI</v>
          </cell>
          <cell r="AF38">
            <v>1500</v>
          </cell>
          <cell r="AG38" t="e">
            <v>#N/A</v>
          </cell>
          <cell r="AH38" t="e">
            <v>#N/A</v>
          </cell>
        </row>
        <row r="39">
          <cell r="C39" t="str">
            <v>PRPRO</v>
          </cell>
          <cell r="G39" t="str">
            <v>PRPRO</v>
          </cell>
          <cell r="AF39">
            <v>700</v>
          </cell>
          <cell r="AG39">
            <v>0</v>
          </cell>
          <cell r="AH39">
            <v>0</v>
          </cell>
        </row>
        <row r="40">
          <cell r="C40" t="str">
            <v>2PAV18</v>
          </cell>
          <cell r="G40" t="str">
            <v>2OSTAK</v>
          </cell>
          <cell r="AF40">
            <v>1200</v>
          </cell>
          <cell r="AG40" t="e">
            <v>#N/A</v>
          </cell>
          <cell r="AH40" t="e">
            <v>#N/A</v>
          </cell>
        </row>
        <row r="41">
          <cell r="C41" t="str">
            <v>PLGCVO</v>
          </cell>
          <cell r="G41" t="str">
            <v>LKVRO</v>
          </cell>
          <cell r="AF41">
            <v>3200</v>
          </cell>
          <cell r="AG41" t="e">
            <v>#N/A</v>
          </cell>
          <cell r="AH41" t="e">
            <v>#N/A</v>
          </cell>
        </row>
        <row r="42">
          <cell r="C42" t="str">
            <v>FIRBAG</v>
          </cell>
          <cell r="G42" t="str">
            <v>MREZA</v>
          </cell>
          <cell r="AF42">
            <v>1600</v>
          </cell>
          <cell r="AG42" t="e">
            <v>#N/A</v>
          </cell>
          <cell r="AH42" t="e">
            <v>#N/A</v>
          </cell>
        </row>
        <row r="43">
          <cell r="C43" t="str">
            <v>KTGREP</v>
          </cell>
          <cell r="G43" t="str">
            <v>PRIBOR</v>
          </cell>
          <cell r="AF43">
            <v>1</v>
          </cell>
          <cell r="AG43" t="e">
            <v>#N/A</v>
          </cell>
          <cell r="AH43" t="e">
            <v>#N/A</v>
          </cell>
        </row>
        <row r="44">
          <cell r="C44" t="str">
            <v>FRDIS1</v>
          </cell>
          <cell r="G44" t="str">
            <v>FRDIS1</v>
          </cell>
          <cell r="AF44">
            <v>1200</v>
          </cell>
          <cell r="AG44" t="e">
            <v>#N/A</v>
          </cell>
          <cell r="AH44" t="e">
            <v>#N/A</v>
          </cell>
        </row>
        <row r="45">
          <cell r="AF45" t="e">
            <v>#N/A</v>
          </cell>
          <cell r="AG45" t="e">
            <v>#N/A</v>
          </cell>
          <cell r="AH45" t="e">
            <v>#N/A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_link"/>
      <sheetName val="V_HR"/>
      <sheetName val="V_FS"/>
      <sheetName val="V_BO"/>
      <sheetName val="V_CG"/>
      <sheetName val="V_MA"/>
      <sheetName val="O_link"/>
      <sheetName val="O_HR"/>
      <sheetName val="O_FS"/>
      <sheetName val="O_BO"/>
      <sheetName val="O_CG"/>
      <sheetName val="O_MA"/>
      <sheetName val="oprema"/>
      <sheetName val="boje i presvlake"/>
      <sheetName val="Tehnični podatki"/>
      <sheetName val="Réf Peinture"/>
      <sheetName val="Type_Peinture"/>
    </sheetNames>
    <sheetDataSet>
      <sheetData sheetId="0">
        <row r="1">
          <cell r="C1" t="str">
            <v>V_LIB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B1" t="str">
            <v>O_LIB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_link"/>
      <sheetName val="V_HR"/>
      <sheetName val="O_link"/>
      <sheetName val="O_HR"/>
      <sheetName val="oprema"/>
      <sheetName val="Teh.kar."/>
      <sheetName val="Teh.kar. (2)"/>
    </sheetNames>
    <sheetDataSet>
      <sheetData sheetId="0">
        <row r="1">
          <cell r="C1" t="str">
            <v>V_LIB</v>
          </cell>
        </row>
        <row r="6">
          <cell r="D6" t="str">
            <v>dužina vozila L0 - 3,9 m</v>
          </cell>
        </row>
        <row r="11">
          <cell r="D11" t="str">
            <v>dužina vozila L1 - 4,3 m</v>
          </cell>
        </row>
        <row r="21">
          <cell r="D21" t="str">
            <v>dužina vozila L2 - 4,7 m</v>
          </cell>
        </row>
        <row r="27">
          <cell r="D27" t="str">
            <v>dužina vozila L2 - 4,7 m</v>
          </cell>
        </row>
        <row r="34">
          <cell r="D34">
            <v>42005</v>
          </cell>
        </row>
        <row r="35">
          <cell r="D35">
            <v>42036</v>
          </cell>
        </row>
        <row r="36">
          <cell r="D36">
            <v>42064</v>
          </cell>
        </row>
        <row r="37">
          <cell r="D37">
            <v>42095</v>
          </cell>
        </row>
        <row r="38">
          <cell r="D38">
            <v>42125</v>
          </cell>
        </row>
        <row r="39">
          <cell r="D39">
            <v>42248</v>
          </cell>
        </row>
        <row r="40">
          <cell r="D40">
            <v>42278</v>
          </cell>
        </row>
      </sheetData>
      <sheetData sheetId="1"/>
      <sheetData sheetId="2">
        <row r="1">
          <cell r="B1" t="str">
            <v>O_LIB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_link"/>
      <sheetName val="V_HR"/>
      <sheetName val="O_link"/>
      <sheetName val="O_HR"/>
      <sheetName val="oprema"/>
      <sheetName val="TF Eu6"/>
      <sheetName val="KANGOO DO"/>
    </sheetNames>
    <sheetDataSet>
      <sheetData sheetId="0">
        <row r="1">
          <cell r="C1" t="str">
            <v>V_LIB</v>
          </cell>
          <cell r="E1" t="str">
            <v>V_COD</v>
          </cell>
          <cell r="F1" t="str">
            <v>V_KW</v>
          </cell>
          <cell r="G1" t="str">
            <v>V_CO</v>
          </cell>
          <cell r="H1" t="str">
            <v>V_PO</v>
          </cell>
          <cell r="I1" t="str">
            <v>V_CRO</v>
          </cell>
        </row>
        <row r="2">
          <cell r="C2" t="str">
            <v>RENAULT KANGOO EXPRESS</v>
          </cell>
          <cell r="I2" t="str">
            <v>LINK</v>
          </cell>
        </row>
        <row r="3">
          <cell r="C3" t="str">
            <v xml:space="preserve">CJENIK VOZILA  </v>
          </cell>
          <cell r="G3" t="str">
            <v>N° 08</v>
          </cell>
        </row>
        <row r="4">
          <cell r="C4" t="str">
            <v>Datum: 24.05.2016</v>
          </cell>
        </row>
        <row r="5">
          <cell r="C5" t="str">
            <v>Model: KU2</v>
          </cell>
        </row>
        <row r="6">
          <cell r="C6" t="str">
            <v>Kangoo Express COMPACT</v>
          </cell>
          <cell r="D6" t="str">
            <v>dužina vozila L0 - 3,9 m</v>
          </cell>
          <cell r="I6">
            <v>42510</v>
          </cell>
        </row>
        <row r="7">
          <cell r="C7" t="str">
            <v>Verzije s dizelskim motorom</v>
          </cell>
          <cell r="I7">
            <v>11</v>
          </cell>
        </row>
        <row r="8">
          <cell r="C8" t="str">
            <v>Compact Energy dCi 75 E6</v>
          </cell>
          <cell r="E8" t="str">
            <v>F CON0 A0</v>
          </cell>
          <cell r="F8" t="str">
            <v>55 (75)</v>
          </cell>
          <cell r="G8">
            <v>112</v>
          </cell>
          <cell r="H8">
            <v>4.5</v>
          </cell>
          <cell r="I8">
            <v>119250</v>
          </cell>
        </row>
        <row r="9">
          <cell r="I9" t="e">
            <v>#N/A</v>
          </cell>
        </row>
        <row r="10">
          <cell r="C10" t="str">
            <v>Kangoo EXPRESS</v>
          </cell>
          <cell r="D10" t="str">
            <v>dužina vozila L1 - 4,3 m</v>
          </cell>
          <cell r="I10" t="e">
            <v>#N/A</v>
          </cell>
        </row>
        <row r="11">
          <cell r="C11" t="str">
            <v>Verzije s benzinskim motorom</v>
          </cell>
          <cell r="I11" t="e">
            <v>#N/A</v>
          </cell>
        </row>
        <row r="12">
          <cell r="C12" t="str">
            <v>Furgon Energy Tce 115 E6</v>
          </cell>
          <cell r="E12" t="str">
            <v>F CON1 A4</v>
          </cell>
          <cell r="F12" t="str">
            <v>85 (115)</v>
          </cell>
          <cell r="G12">
            <v>140</v>
          </cell>
          <cell r="H12">
            <v>6.3</v>
          </cell>
          <cell r="I12">
            <v>122625</v>
          </cell>
        </row>
        <row r="13">
          <cell r="C13" t="str">
            <v>Verzije s dizelskim motorom</v>
          </cell>
          <cell r="I13" t="e">
            <v>#N/A</v>
          </cell>
        </row>
        <row r="14">
          <cell r="C14" t="str">
            <v>Furgon Energy dCi 75 E6</v>
          </cell>
          <cell r="E14" t="str">
            <v>F CON1 A0</v>
          </cell>
          <cell r="F14" t="str">
            <v>55 (75)</v>
          </cell>
          <cell r="G14">
            <v>112</v>
          </cell>
          <cell r="H14">
            <v>4.5</v>
          </cell>
          <cell r="I14">
            <v>125500</v>
          </cell>
        </row>
        <row r="15">
          <cell r="C15" t="str">
            <v>Furgon Energy dCi 90 E6</v>
          </cell>
          <cell r="E15" t="str">
            <v>F CON1 A1</v>
          </cell>
          <cell r="F15" t="str">
            <v>66 (90)</v>
          </cell>
          <cell r="G15">
            <v>112</v>
          </cell>
          <cell r="H15">
            <v>4.5</v>
          </cell>
          <cell r="I15">
            <v>129250</v>
          </cell>
        </row>
        <row r="16">
          <cell r="C16" t="str">
            <v>Furgon Energy dCi 110 E6</v>
          </cell>
          <cell r="E16" t="str">
            <v>F CON1 A2</v>
          </cell>
          <cell r="F16" t="str">
            <v>80 (110)</v>
          </cell>
          <cell r="G16">
            <v>115</v>
          </cell>
          <cell r="H16">
            <v>4.5</v>
          </cell>
          <cell r="I16">
            <v>133875</v>
          </cell>
        </row>
        <row r="17">
          <cell r="I17" t="e">
            <v>#N/A</v>
          </cell>
        </row>
        <row r="18">
          <cell r="C18" t="str">
            <v>Kangoo Express MAXI FURGON</v>
          </cell>
          <cell r="D18" t="str">
            <v>dužina vozila L2 - 4,7 m</v>
          </cell>
          <cell r="I18" t="e">
            <v>#N/A</v>
          </cell>
        </row>
        <row r="19">
          <cell r="C19" t="str">
            <v>Verzije s dizelskim motorom</v>
          </cell>
          <cell r="I19" t="e">
            <v>#N/A</v>
          </cell>
        </row>
        <row r="20">
          <cell r="C20" t="str">
            <v>Maxi Furgon Energy dCi 90 E6</v>
          </cell>
          <cell r="E20" t="str">
            <v>F CON2 A1</v>
          </cell>
          <cell r="F20" t="str">
            <v>66 (90)</v>
          </cell>
          <cell r="G20">
            <v>119</v>
          </cell>
          <cell r="H20">
            <v>4.5</v>
          </cell>
          <cell r="I20">
            <v>136375</v>
          </cell>
        </row>
        <row r="21">
          <cell r="C21" t="str">
            <v>Maxi Furgon Energy dCi 110 E6</v>
          </cell>
          <cell r="E21" t="str">
            <v>F CON2 A2</v>
          </cell>
          <cell r="F21" t="str">
            <v>80 (110)</v>
          </cell>
          <cell r="G21">
            <v>115</v>
          </cell>
          <cell r="H21">
            <v>4.5</v>
          </cell>
          <cell r="I21">
            <v>141000</v>
          </cell>
        </row>
        <row r="22">
          <cell r="I22" t="e">
            <v>#N/A</v>
          </cell>
        </row>
        <row r="23">
          <cell r="C23" t="str">
            <v>Kangoo Express MAXI PRODUŽENA KABINA</v>
          </cell>
          <cell r="D23" t="str">
            <v>dužina vozila L2 - 4,7 m</v>
          </cell>
          <cell r="I23" t="e">
            <v>#N/A</v>
          </cell>
        </row>
        <row r="24">
          <cell r="C24" t="str">
            <v>Verzije s dizelskim motorom</v>
          </cell>
          <cell r="I24" t="e">
            <v>#N/A</v>
          </cell>
        </row>
        <row r="25">
          <cell r="C25" t="str">
            <v>Maxi Podaljšana kabina Energy dCi 90</v>
          </cell>
          <cell r="E25" t="str">
            <v>F CON2MA1</v>
          </cell>
          <cell r="F25" t="str">
            <v>66 (90)</v>
          </cell>
          <cell r="G25">
            <v>116</v>
          </cell>
          <cell r="H25">
            <v>4.5</v>
          </cell>
          <cell r="I25">
            <v>147875</v>
          </cell>
        </row>
        <row r="26">
          <cell r="C26" t="str">
            <v>Maxi Podaljšana kabina Energy dCi 110</v>
          </cell>
          <cell r="E26" t="str">
            <v>F CON2MA2</v>
          </cell>
          <cell r="F26" t="str">
            <v>80 (110)</v>
          </cell>
          <cell r="G26">
            <v>119</v>
          </cell>
          <cell r="H26">
            <v>4.5</v>
          </cell>
          <cell r="I26">
            <v>152500</v>
          </cell>
        </row>
        <row r="27">
          <cell r="I27" t="e">
            <v>#N/A</v>
          </cell>
        </row>
        <row r="30">
          <cell r="C30" t="str">
            <v>SRB - dodan transport, CRO kor. Opreme</v>
          </cell>
          <cell r="D30">
            <v>42005</v>
          </cell>
          <cell r="E30">
            <v>1</v>
          </cell>
        </row>
        <row r="31">
          <cell r="C31" t="str">
            <v>Kor. Na opcijah</v>
          </cell>
          <cell r="D31">
            <v>42036</v>
          </cell>
          <cell r="E31">
            <v>2</v>
          </cell>
        </row>
        <row r="32">
          <cell r="C32" t="str">
            <v>Kor. Na opcijah</v>
          </cell>
          <cell r="D32">
            <v>42064</v>
          </cell>
          <cell r="E32">
            <v>3</v>
          </cell>
        </row>
        <row r="33">
          <cell r="C33" t="str">
            <v>Ekonom. Dvig cen</v>
          </cell>
          <cell r="D33">
            <v>42095</v>
          </cell>
          <cell r="E33">
            <v>4</v>
          </cell>
        </row>
        <row r="34">
          <cell r="C34" t="str">
            <v>SRB - dvig cen verzij</v>
          </cell>
          <cell r="D34">
            <v>42125</v>
          </cell>
          <cell r="E34">
            <v>5</v>
          </cell>
        </row>
        <row r="35">
          <cell r="C35" t="str">
            <v>Kor.opc</v>
          </cell>
          <cell r="D35">
            <v>42248</v>
          </cell>
          <cell r="E35">
            <v>6</v>
          </cell>
        </row>
        <row r="36">
          <cell r="C36" t="str">
            <v>Kor. Na ser.opremi</v>
          </cell>
          <cell r="D36">
            <v>42278</v>
          </cell>
          <cell r="E36">
            <v>7</v>
          </cell>
        </row>
      </sheetData>
      <sheetData sheetId="1"/>
      <sheetData sheetId="2">
        <row r="1">
          <cell r="B1" t="str">
            <v>O_LIB</v>
          </cell>
          <cell r="C1" t="str">
            <v>O_C1</v>
          </cell>
          <cell r="D1" t="str">
            <v>O_C2</v>
          </cell>
          <cell r="E1" t="str">
            <v>O_C3</v>
          </cell>
          <cell r="F1" t="str">
            <v>O_C4</v>
          </cell>
          <cell r="G1" t="str">
            <v>O_COD</v>
          </cell>
          <cell r="AF1" t="str">
            <v>O_CRO</v>
          </cell>
        </row>
        <row r="2">
          <cell r="B2" t="str">
            <v>RENAULT KANGOO EXPRESS</v>
          </cell>
        </row>
        <row r="3">
          <cell r="B3" t="str">
            <v xml:space="preserve">CJENIK OPCIJA  </v>
          </cell>
        </row>
        <row r="4">
          <cell r="B4" t="str">
            <v>Datum: 24.05.2016</v>
          </cell>
        </row>
        <row r="6">
          <cell r="G6" t="str">
            <v xml:space="preserve">polinkano </v>
          </cell>
        </row>
        <row r="7">
          <cell r="B7" t="str">
            <v>SIGURNOST</v>
          </cell>
        </row>
        <row r="8">
          <cell r="C8" t="str">
            <v>ABLAV</v>
          </cell>
          <cell r="G8" t="str">
            <v>JAS34</v>
          </cell>
          <cell r="AF8">
            <v>2437.5</v>
          </cell>
        </row>
        <row r="9">
          <cell r="C9" t="str">
            <v>AIRBA2</v>
          </cell>
          <cell r="G9" t="str">
            <v>AIRBA2</v>
          </cell>
          <cell r="AF9">
            <v>1375</v>
          </cell>
        </row>
        <row r="10">
          <cell r="C10" t="str">
            <v>ALAR01</v>
          </cell>
          <cell r="G10" t="str">
            <v>ALAR01</v>
          </cell>
          <cell r="AF10">
            <v>3187.5</v>
          </cell>
        </row>
        <row r="11">
          <cell r="C11" t="str">
            <v>RDPROX</v>
          </cell>
          <cell r="G11" t="str">
            <v>PARKIR</v>
          </cell>
          <cell r="AF11">
            <v>2625</v>
          </cell>
        </row>
        <row r="12">
          <cell r="C12" t="str">
            <v>PROJAB</v>
          </cell>
          <cell r="G12" t="str">
            <v>MAGL</v>
          </cell>
          <cell r="AF12">
            <v>1250</v>
          </cell>
        </row>
        <row r="13">
          <cell r="C13" t="str">
            <v>RV</v>
          </cell>
          <cell r="G13" t="str">
            <v>RB</v>
          </cell>
          <cell r="AF13">
            <v>1375</v>
          </cell>
        </row>
        <row r="14">
          <cell r="C14" t="str">
            <v>DPRPN</v>
          </cell>
          <cell r="G14" t="str">
            <v>INDIK</v>
          </cell>
          <cell r="AF14">
            <v>62.5</v>
          </cell>
        </row>
        <row r="15">
          <cell r="B15" t="str">
            <v>UDOBNOST</v>
          </cell>
          <cell r="AF15" t="e">
            <v>#N/A</v>
          </cell>
        </row>
        <row r="16">
          <cell r="C16" t="str">
            <v>PK207</v>
          </cell>
          <cell r="G16" t="str">
            <v>PK207</v>
          </cell>
          <cell r="AF16">
            <v>1375</v>
          </cell>
        </row>
        <row r="17">
          <cell r="C17" t="str">
            <v>CA</v>
          </cell>
          <cell r="D17" t="str">
            <v>FIPOU</v>
          </cell>
          <cell r="G17" t="str">
            <v>KLIMA FIL</v>
          </cell>
          <cell r="AF17">
            <v>3187.4974999999995</v>
          </cell>
        </row>
        <row r="18">
          <cell r="C18" t="str">
            <v>CHOREC</v>
          </cell>
          <cell r="D18" t="str">
            <v>SFIPOU</v>
          </cell>
          <cell r="G18" t="str">
            <v>CHOREC SFIPOU</v>
          </cell>
          <cell r="AF18">
            <v>0</v>
          </cell>
        </row>
        <row r="19">
          <cell r="C19" t="str">
            <v>RET04</v>
          </cell>
          <cell r="G19" t="str">
            <v>RET04</v>
          </cell>
          <cell r="AF19">
            <v>812.5</v>
          </cell>
        </row>
        <row r="20">
          <cell r="C20" t="str">
            <v>LVILVE</v>
          </cell>
          <cell r="G20" t="str">
            <v>LVILVE</v>
          </cell>
          <cell r="AF20">
            <v>437.5</v>
          </cell>
        </row>
        <row r="21">
          <cell r="C21" t="str">
            <v>CSRGAC</v>
          </cell>
          <cell r="G21" t="str">
            <v>CSRGAC</v>
          </cell>
          <cell r="AF21">
            <v>437.5</v>
          </cell>
        </row>
        <row r="22">
          <cell r="C22" t="str">
            <v>ADAC</v>
          </cell>
          <cell r="G22" t="str">
            <v>RACUN</v>
          </cell>
          <cell r="AF22">
            <v>375</v>
          </cell>
        </row>
        <row r="23">
          <cell r="C23" t="str">
            <v>AVCACF</v>
          </cell>
          <cell r="G23" t="str">
            <v>PEPEL</v>
          </cell>
          <cell r="AF23">
            <v>187.5</v>
          </cell>
        </row>
        <row r="24">
          <cell r="B24" t="str">
            <v>KOMUNIKACIJA</v>
          </cell>
          <cell r="AF24" t="e">
            <v>#N/A</v>
          </cell>
        </row>
        <row r="25">
          <cell r="C25" t="str">
            <v>RAD43A</v>
          </cell>
          <cell r="G25" t="str">
            <v>RAD43A</v>
          </cell>
          <cell r="AF25">
            <v>2125</v>
          </cell>
        </row>
        <row r="26">
          <cell r="C26" t="str">
            <v>NAV3G5</v>
          </cell>
          <cell r="D26" t="str">
            <v>RAD49A</v>
          </cell>
          <cell r="E26" t="str">
            <v>TCU0G2</v>
          </cell>
          <cell r="F26" t="str">
            <v>MAPSUP</v>
          </cell>
          <cell r="G26" t="str">
            <v>NAV3G5 RAD49A
TCU0G2 MAPSUP</v>
          </cell>
          <cell r="AF26">
            <v>7063.5</v>
          </cell>
        </row>
        <row r="27">
          <cell r="B27" t="str">
            <v>VANJSKI IZGLED</v>
          </cell>
          <cell r="AF27" t="e">
            <v>#N/A</v>
          </cell>
        </row>
        <row r="28">
          <cell r="C28" t="str">
            <v>PK194</v>
          </cell>
          <cell r="G28" t="str">
            <v>PK194</v>
          </cell>
          <cell r="AF28">
            <v>4375</v>
          </cell>
        </row>
        <row r="29">
          <cell r="C29" t="str">
            <v>PK08</v>
          </cell>
          <cell r="G29" t="str">
            <v>PK08</v>
          </cell>
          <cell r="AF29">
            <v>1125</v>
          </cell>
        </row>
        <row r="30">
          <cell r="C30" t="str">
            <v>PK212</v>
          </cell>
          <cell r="G30" t="str">
            <v>PK212</v>
          </cell>
          <cell r="AF30">
            <v>6250</v>
          </cell>
        </row>
        <row r="31">
          <cell r="C31" t="str">
            <v>QPA$MV</v>
          </cell>
          <cell r="AF31">
            <v>2813</v>
          </cell>
        </row>
        <row r="32">
          <cell r="C32" t="str">
            <v>ACCTC5</v>
          </cell>
          <cell r="D32" t="str">
            <v>PROJAB</v>
          </cell>
          <cell r="G32" t="str">
            <v>ODB5 MAGL</v>
          </cell>
          <cell r="AF32">
            <v>2250</v>
          </cell>
        </row>
        <row r="33">
          <cell r="C33" t="str">
            <v>CLCVIT</v>
          </cell>
          <cell r="G33" t="str">
            <v>PREOST</v>
          </cell>
          <cell r="AF33">
            <v>250</v>
          </cell>
        </row>
        <row r="34">
          <cell r="C34" t="str">
            <v>CLCPIV</v>
          </cell>
          <cell r="D34" t="str">
            <v>PASRAB</v>
          </cell>
          <cell r="G34" t="str">
            <v>CLCPIV PASRAB</v>
          </cell>
          <cell r="AF34">
            <v>1187.5</v>
          </cell>
        </row>
        <row r="35">
          <cell r="C35" t="str">
            <v>PLDCVF</v>
          </cell>
          <cell r="G35" t="str">
            <v>DESKLO</v>
          </cell>
          <cell r="AF35">
            <v>1625</v>
          </cell>
        </row>
        <row r="36">
          <cell r="C36" t="str">
            <v>PLGCT</v>
          </cell>
          <cell r="G36" t="str">
            <v>LKVLIM</v>
          </cell>
          <cell r="AF36">
            <v>2562.5</v>
          </cell>
        </row>
        <row r="37">
          <cell r="C37" t="str">
            <v>CUDFX</v>
          </cell>
          <cell r="D37" t="str">
            <v>CUGFX</v>
          </cell>
          <cell r="G37" t="str">
            <v>STST CUGFX</v>
          </cell>
          <cell r="AF37">
            <v>1000</v>
          </cell>
        </row>
        <row r="38">
          <cell r="C38" t="str">
            <v>PLCBO1</v>
          </cell>
          <cell r="D38" t="str">
            <v>SSPRPL</v>
          </cell>
          <cell r="E38" t="str">
            <v>HLIN01</v>
          </cell>
          <cell r="F38" t="str">
            <v>SGARMI</v>
          </cell>
          <cell r="G38" t="str">
            <v>PLCBO1 SSPRPL HLIN01 SGARMI</v>
          </cell>
          <cell r="AF38">
            <v>3375</v>
          </cell>
        </row>
        <row r="39">
          <cell r="C39" t="str">
            <v>PROVI2</v>
          </cell>
          <cell r="G39" t="str">
            <v>PROVI2</v>
          </cell>
          <cell r="AF39">
            <v>2250</v>
          </cell>
        </row>
        <row r="40">
          <cell r="C40" t="str">
            <v>PROVI3</v>
          </cell>
          <cell r="G40" t="str">
            <v>PROVI3</v>
          </cell>
          <cell r="AF40">
            <v>3187.5</v>
          </cell>
        </row>
        <row r="41">
          <cell r="C41" t="str">
            <v>CHAAUG</v>
          </cell>
          <cell r="G41" t="str">
            <v>PONOSI</v>
          </cell>
          <cell r="AF41">
            <v>1312.5</v>
          </cell>
        </row>
        <row r="42">
          <cell r="C42" t="str">
            <v>PRPRO</v>
          </cell>
          <cell r="G42" t="str">
            <v>PRPRO</v>
          </cell>
          <cell r="AF42">
            <v>250</v>
          </cell>
        </row>
        <row r="43">
          <cell r="C43" t="str">
            <v>PROSC2</v>
          </cell>
          <cell r="G43" t="str">
            <v>PROSC2</v>
          </cell>
          <cell r="AF43">
            <v>375</v>
          </cell>
        </row>
        <row r="44">
          <cell r="C44" t="str">
            <v>KTGREP</v>
          </cell>
          <cell r="G44" t="str">
            <v>PRIBOR</v>
          </cell>
          <cell r="AF44">
            <v>0</v>
          </cell>
        </row>
        <row r="45">
          <cell r="C45" t="str">
            <v>BQFIXE</v>
          </cell>
          <cell r="D45" t="str">
            <v>SACSRA</v>
          </cell>
          <cell r="G45" t="str">
            <v>BQFIXE SACSRA</v>
          </cell>
          <cell r="AF45">
            <v>3187.5</v>
          </cell>
        </row>
        <row r="46">
          <cell r="C46" t="str">
            <v>PTANMO</v>
          </cell>
          <cell r="D46" t="str">
            <v>HLIN01</v>
          </cell>
          <cell r="E46" t="str">
            <v>SGARMI</v>
          </cell>
          <cell r="G46" t="str">
            <v>PTANMO HLIN01 SGARMI</v>
          </cell>
          <cell r="AF46">
            <v>100</v>
          </cell>
        </row>
        <row r="47">
          <cell r="C47" t="str">
            <v>PKNR10</v>
          </cell>
          <cell r="AF47">
            <v>1.25</v>
          </cell>
        </row>
        <row r="48">
          <cell r="C48" t="str">
            <v>FRDIS1</v>
          </cell>
          <cell r="G48" t="str">
            <v>FRDIS1</v>
          </cell>
          <cell r="AF48">
            <v>1112.5</v>
          </cell>
        </row>
        <row r="49">
          <cell r="AF49" t="e">
            <v>#N/A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_link"/>
      <sheetName val="V_HR"/>
      <sheetName val="O_link"/>
      <sheetName val="O_HR"/>
      <sheetName val="oprema"/>
      <sheetName val="boje i presvlake"/>
      <sheetName val="Teh.pod."/>
      <sheetName val="Tehnični - zmogljivosti"/>
      <sheetName val="Tehnični - teže"/>
      <sheetName val="Tehnični - motor"/>
      <sheetName val="DO_HR"/>
    </sheetNames>
    <sheetDataSet>
      <sheetData sheetId="0">
        <row r="1">
          <cell r="C1" t="str">
            <v>V_LIB</v>
          </cell>
          <cell r="E1" t="str">
            <v>V_COD</v>
          </cell>
          <cell r="F1" t="str">
            <v>V_KW</v>
          </cell>
          <cell r="G1" t="str">
            <v>V_CO</v>
          </cell>
          <cell r="H1" t="str">
            <v>V_PO</v>
          </cell>
          <cell r="I1" t="str">
            <v>V_CRO</v>
          </cell>
          <cell r="V1" t="str">
            <v>V_TRO</v>
          </cell>
        </row>
        <row r="2">
          <cell r="C2" t="str">
            <v>NOVI RENAULT TRAFIC - Passenger Euro6</v>
          </cell>
          <cell r="I2" t="str">
            <v>LINK</v>
          </cell>
        </row>
        <row r="3">
          <cell r="F3" t="str">
            <v>N° 04</v>
          </cell>
        </row>
        <row r="4">
          <cell r="C4" t="str">
            <v>Datum: 01.06.2016</v>
          </cell>
        </row>
        <row r="5">
          <cell r="C5" t="str">
            <v>Model: TRP</v>
          </cell>
          <cell r="E5" t="str">
            <v>polinkano</v>
          </cell>
          <cell r="I5">
            <v>42516</v>
          </cell>
          <cell r="V5" t="str">
            <v>ZNESEK</v>
          </cell>
        </row>
        <row r="6">
          <cell r="C6" t="str">
            <v>Trafic Passenger</v>
          </cell>
          <cell r="I6">
            <v>11</v>
          </cell>
          <cell r="V6" t="str">
            <v>TROS</v>
          </cell>
        </row>
        <row r="7">
          <cell r="C7" t="str">
            <v>Confort dCi 95 Stop&amp;Start E6</v>
          </cell>
          <cell r="E7" t="str">
            <v>PG1E2 111 J6</v>
          </cell>
          <cell r="F7" t="str">
            <v>70 (95)</v>
          </cell>
          <cell r="G7">
            <v>155</v>
          </cell>
          <cell r="H7">
            <v>6</v>
          </cell>
          <cell r="I7">
            <v>171610.16949152542</v>
          </cell>
          <cell r="V7">
            <v>30889.830508474577</v>
          </cell>
        </row>
        <row r="8">
          <cell r="C8" t="str">
            <v>Confort Energy dCi 125 Twin Turbo E6</v>
          </cell>
          <cell r="E8" t="str">
            <v>PG1E2 111 H6</v>
          </cell>
          <cell r="F8" t="str">
            <v>92 (125)</v>
          </cell>
          <cell r="G8">
            <v>145</v>
          </cell>
          <cell r="H8">
            <v>5.6</v>
          </cell>
          <cell r="I8">
            <v>175000</v>
          </cell>
          <cell r="V8">
            <v>31500</v>
          </cell>
        </row>
        <row r="9">
          <cell r="C9" t="str">
            <v>Confort Energy dCi 145 Twin Turbo E6</v>
          </cell>
          <cell r="E9" t="str">
            <v>PG1E2 111 G6</v>
          </cell>
          <cell r="F9" t="str">
            <v>107 (145)</v>
          </cell>
          <cell r="G9">
            <v>152</v>
          </cell>
          <cell r="H9">
            <v>5.9</v>
          </cell>
          <cell r="I9">
            <v>180932.19725684435</v>
          </cell>
          <cell r="V9">
            <v>32567.795506231982</v>
          </cell>
        </row>
        <row r="10">
          <cell r="I10" t="e">
            <v>#N/A</v>
          </cell>
        </row>
        <row r="11">
          <cell r="C11" t="str">
            <v>Dynamique Energy dCi 125 Twin Turbo E6</v>
          </cell>
          <cell r="E11" t="str">
            <v>PG1E2P111 H6</v>
          </cell>
          <cell r="F11" t="str">
            <v>92 (125)</v>
          </cell>
          <cell r="G11">
            <v>145</v>
          </cell>
          <cell r="H11">
            <v>5.6</v>
          </cell>
          <cell r="I11">
            <v>184322.03389830509</v>
          </cell>
          <cell r="V11">
            <v>33177.966101694918</v>
          </cell>
        </row>
        <row r="12">
          <cell r="C12" t="str">
            <v>Dynamique Energy dCi 145 Twin Turbo E6</v>
          </cell>
          <cell r="E12" t="str">
            <v>PG1E2P111 G6</v>
          </cell>
          <cell r="F12" t="str">
            <v>107 (145)</v>
          </cell>
          <cell r="G12">
            <v>152</v>
          </cell>
          <cell r="H12">
            <v>5.9</v>
          </cell>
          <cell r="I12">
            <v>190254.23514714313</v>
          </cell>
          <cell r="V12">
            <v>34245.762326485768</v>
          </cell>
        </row>
        <row r="13">
          <cell r="I13" t="e">
            <v>#N/A</v>
          </cell>
        </row>
        <row r="14">
          <cell r="I14" t="e">
            <v>#N/A</v>
          </cell>
        </row>
        <row r="15">
          <cell r="C15" t="str">
            <v>Trafic Grand Passenger</v>
          </cell>
          <cell r="I15" t="e">
            <v>#N/A</v>
          </cell>
        </row>
        <row r="16">
          <cell r="C16" t="str">
            <v>Confort Energy dCi 125 Twin Turbo E6</v>
          </cell>
          <cell r="E16" t="str">
            <v>PG1E2 212 H6</v>
          </cell>
          <cell r="F16" t="str">
            <v>92 (125)</v>
          </cell>
          <cell r="G16">
            <v>145</v>
          </cell>
          <cell r="H16">
            <v>5.6</v>
          </cell>
          <cell r="I16">
            <v>180084.74576271186</v>
          </cell>
          <cell r="V16">
            <v>32415.254237288133</v>
          </cell>
        </row>
        <row r="17">
          <cell r="C17" t="str">
            <v>Confort Energy dCi 145 Twin Turbo E6</v>
          </cell>
          <cell r="E17" t="str">
            <v>PG1E2 212 G6</v>
          </cell>
          <cell r="F17" t="str">
            <v>107 (145)</v>
          </cell>
          <cell r="G17">
            <v>152</v>
          </cell>
          <cell r="H17">
            <v>5.9</v>
          </cell>
          <cell r="I17">
            <v>186864.40677966102</v>
          </cell>
          <cell r="V17">
            <v>33635.593220338982</v>
          </cell>
        </row>
        <row r="18">
          <cell r="I18" t="e">
            <v>#N/A</v>
          </cell>
        </row>
        <row r="19">
          <cell r="C19" t="str">
            <v>Dynamique Energy dCi 125 Twin Turbo E6</v>
          </cell>
          <cell r="E19" t="str">
            <v>PG1E2P212 H6</v>
          </cell>
          <cell r="F19" t="str">
            <v>92 (125)</v>
          </cell>
          <cell r="G19">
            <v>145</v>
          </cell>
          <cell r="H19">
            <v>5.6</v>
          </cell>
          <cell r="I19">
            <v>189406.77966101695</v>
          </cell>
          <cell r="V19">
            <v>34093.220338983054</v>
          </cell>
        </row>
        <row r="20">
          <cell r="C20" t="str">
            <v>Dynamique Energy dCi 145 Twin Turbo E6</v>
          </cell>
          <cell r="E20" t="str">
            <v>PG1E2P212 G6</v>
          </cell>
          <cell r="F20" t="str">
            <v>107 (145)</v>
          </cell>
          <cell r="G20">
            <v>152</v>
          </cell>
          <cell r="H20">
            <v>5.9</v>
          </cell>
          <cell r="I20">
            <v>195338.98101111193</v>
          </cell>
          <cell r="V20">
            <v>35161.016582000149</v>
          </cell>
        </row>
        <row r="23">
          <cell r="C23" t="str">
            <v>EU6</v>
          </cell>
          <cell r="E23">
            <v>42125</v>
          </cell>
        </row>
        <row r="24">
          <cell r="C24" t="str">
            <v>kor. Na opciojah</v>
          </cell>
          <cell r="E24">
            <v>42126</v>
          </cell>
          <cell r="V24" t="str">
            <v>Bencin</v>
          </cell>
        </row>
        <row r="25">
          <cell r="C25" t="str">
            <v>kor. Na opcijah + ADX EU6 verzije</v>
          </cell>
          <cell r="E25">
            <v>42186</v>
          </cell>
          <cell r="V25" t="str">
            <v>0-90</v>
          </cell>
        </row>
        <row r="26">
          <cell r="C26" t="str">
            <v>kor. Opcij</v>
          </cell>
          <cell r="E26">
            <v>42248</v>
          </cell>
          <cell r="V26" t="str">
            <v>91-100</v>
          </cell>
        </row>
        <row r="27">
          <cell r="C27" t="str">
            <v>kor. Na opcijah</v>
          </cell>
          <cell r="E27">
            <v>42278</v>
          </cell>
          <cell r="V27" t="str">
            <v>101-110</v>
          </cell>
        </row>
        <row r="28">
          <cell r="V28" t="str">
            <v>111-120</v>
          </cell>
        </row>
        <row r="29">
          <cell r="V29" t="str">
            <v>121-130</v>
          </cell>
        </row>
        <row r="30">
          <cell r="V30" t="str">
            <v>131-140</v>
          </cell>
        </row>
        <row r="31">
          <cell r="V31" t="str">
            <v>141-160</v>
          </cell>
        </row>
        <row r="32">
          <cell r="V32" t="str">
            <v>161-180</v>
          </cell>
        </row>
        <row r="33">
          <cell r="V33" t="str">
            <v>181-200</v>
          </cell>
        </row>
        <row r="34">
          <cell r="V34" t="str">
            <v>201-225</v>
          </cell>
        </row>
        <row r="35">
          <cell r="V35" t="str">
            <v>226-250</v>
          </cell>
        </row>
        <row r="36">
          <cell r="V36" t="str">
            <v>251-300</v>
          </cell>
        </row>
        <row r="37">
          <cell r="V37" t="str">
            <v>301-</v>
          </cell>
        </row>
      </sheetData>
      <sheetData sheetId="1"/>
      <sheetData sheetId="2">
        <row r="1">
          <cell r="B1" t="str">
            <v>O_LIB</v>
          </cell>
          <cell r="C1" t="str">
            <v>O_C1</v>
          </cell>
          <cell r="D1" t="str">
            <v>O_C2</v>
          </cell>
          <cell r="E1" t="str">
            <v>O_C3</v>
          </cell>
          <cell r="F1" t="str">
            <v>O_C4</v>
          </cell>
          <cell r="G1" t="str">
            <v>O_COD</v>
          </cell>
          <cell r="AF1" t="str">
            <v>O_CRO</v>
          </cell>
        </row>
        <row r="2">
          <cell r="B2" t="str">
            <v>NOVI RENAULT TRAFIC - Passenger Euro6</v>
          </cell>
        </row>
        <row r="3">
          <cell r="B3" t="str">
            <v>CJENIK OPCIJA  N° 04</v>
          </cell>
        </row>
        <row r="4">
          <cell r="B4" t="str">
            <v>Datum: 01.06.2016</v>
          </cell>
        </row>
        <row r="6">
          <cell r="B6" t="str">
            <v>SIGURNOST</v>
          </cell>
        </row>
        <row r="7">
          <cell r="C7" t="str">
            <v>PKLE05</v>
          </cell>
          <cell r="G7" t="str">
            <v>PKLE05</v>
          </cell>
          <cell r="AF7">
            <v>1100</v>
          </cell>
        </row>
        <row r="8">
          <cell r="C8" t="str">
            <v>PKCLS1</v>
          </cell>
          <cell r="G8" t="str">
            <v>PKCLS1</v>
          </cell>
          <cell r="AF8">
            <v>2300</v>
          </cell>
        </row>
        <row r="9">
          <cell r="C9" t="str">
            <v>PKCMM3</v>
          </cell>
          <cell r="G9" t="str">
            <v>PKCMM3</v>
          </cell>
          <cell r="AF9">
            <v>1900</v>
          </cell>
        </row>
        <row r="10">
          <cell r="C10" t="str">
            <v>RDAR03</v>
          </cell>
          <cell r="G10" t="str">
            <v>RDAR03</v>
          </cell>
          <cell r="AF10">
            <v>1500</v>
          </cell>
        </row>
        <row r="11">
          <cell r="C11" t="str">
            <v>ABLAVI</v>
          </cell>
          <cell r="G11" t="str">
            <v>ZZSP</v>
          </cell>
          <cell r="AF11">
            <v>2300</v>
          </cell>
        </row>
        <row r="12">
          <cell r="C12" t="str">
            <v>RV</v>
          </cell>
          <cell r="G12" t="str">
            <v>RB</v>
          </cell>
          <cell r="AF12">
            <v>1100</v>
          </cell>
        </row>
        <row r="13">
          <cell r="C13" t="str">
            <v>PREALA</v>
          </cell>
          <cell r="G13" t="str">
            <v>PREALA</v>
          </cell>
          <cell r="AF13">
            <v>800</v>
          </cell>
        </row>
        <row r="14">
          <cell r="C14" t="str">
            <v>FIRBAG</v>
          </cell>
          <cell r="G14" t="str">
            <v>MREZA</v>
          </cell>
          <cell r="AF14">
            <v>1500</v>
          </cell>
        </row>
        <row r="15">
          <cell r="B15" t="str">
            <v>UDOBNOST</v>
          </cell>
          <cell r="AF15" t="e">
            <v>#N/A</v>
          </cell>
        </row>
        <row r="16">
          <cell r="C16" t="str">
            <v>PKEAD2</v>
          </cell>
          <cell r="D16" t="str">
            <v>DRAP03</v>
          </cell>
          <cell r="G16" t="str">
            <v>PKEAD2 DRAP03</v>
          </cell>
          <cell r="AF16">
            <v>2300</v>
          </cell>
        </row>
        <row r="17">
          <cell r="C17" t="str">
            <v>VLCUIR</v>
          </cell>
          <cell r="G17" t="str">
            <v>VLCUIR</v>
          </cell>
          <cell r="AF17">
            <v>400</v>
          </cell>
        </row>
        <row r="18">
          <cell r="C18" t="str">
            <v>CA02</v>
          </cell>
          <cell r="G18" t="str">
            <v>CA02</v>
          </cell>
          <cell r="AF18">
            <v>6000</v>
          </cell>
        </row>
        <row r="19">
          <cell r="C19" t="str">
            <v>CA04</v>
          </cell>
          <cell r="G19" t="str">
            <v>CA04</v>
          </cell>
          <cell r="AF19">
            <v>5300</v>
          </cell>
        </row>
        <row r="20">
          <cell r="C20" t="str">
            <v>CHAUAD</v>
          </cell>
          <cell r="G20" t="str">
            <v>DODGRI</v>
          </cell>
          <cell r="AF20">
            <v>3000</v>
          </cell>
        </row>
        <row r="21">
          <cell r="C21" t="str">
            <v>PARHAC</v>
          </cell>
          <cell r="G21" t="str">
            <v>SUPOD</v>
          </cell>
          <cell r="AF21">
            <v>0</v>
          </cell>
        </row>
        <row r="22">
          <cell r="C22" t="str">
            <v>SOP03C</v>
          </cell>
          <cell r="G22" t="str">
            <v>KART3</v>
          </cell>
          <cell r="AF22">
            <v>2300</v>
          </cell>
        </row>
        <row r="23">
          <cell r="C23" t="str">
            <v>CLESUP</v>
          </cell>
          <cell r="G23" t="str">
            <v>DKLJUC</v>
          </cell>
          <cell r="AF23">
            <v>400</v>
          </cell>
        </row>
        <row r="24">
          <cell r="C24" t="str">
            <v>ACCAR</v>
          </cell>
          <cell r="G24" t="str">
            <v>ACCAR</v>
          </cell>
          <cell r="AF24">
            <v>1500</v>
          </cell>
        </row>
        <row r="25">
          <cell r="C25" t="str">
            <v>SGACHA</v>
          </cell>
          <cell r="G25" t="str">
            <v>GRISJE</v>
          </cell>
          <cell r="AF25">
            <v>1900</v>
          </cell>
        </row>
        <row r="26">
          <cell r="C26" t="str">
            <v>AVCACF</v>
          </cell>
          <cell r="G26" t="str">
            <v>PEPEL</v>
          </cell>
          <cell r="AF26">
            <v>100</v>
          </cell>
        </row>
        <row r="27">
          <cell r="B27" t="str">
            <v>KOMUNIKACIJA</v>
          </cell>
          <cell r="AF27" t="e">
            <v>#N/A</v>
          </cell>
        </row>
        <row r="28">
          <cell r="C28" t="str">
            <v>PRETEL</v>
          </cell>
          <cell r="G28" t="str">
            <v>GSM</v>
          </cell>
          <cell r="AF28">
            <v>400</v>
          </cell>
        </row>
        <row r="29">
          <cell r="C29" t="str">
            <v>TABPDB</v>
          </cell>
          <cell r="G29" t="str">
            <v>TABPDB</v>
          </cell>
          <cell r="AF29">
            <v>400</v>
          </cell>
        </row>
        <row r="30">
          <cell r="C30" t="str">
            <v>PKRAD6</v>
          </cell>
          <cell r="G30" t="str">
            <v>PKRAD6</v>
          </cell>
          <cell r="AF30">
            <v>7500</v>
          </cell>
        </row>
        <row r="31">
          <cell r="C31" t="str">
            <v>NAV0G2</v>
          </cell>
          <cell r="D31" t="str">
            <v>RAD14D</v>
          </cell>
          <cell r="E31" t="str">
            <v>MAPEST</v>
          </cell>
          <cell r="G31" t="str">
            <v>NAV0G2 RAD14D MAPEST</v>
          </cell>
          <cell r="AF31">
            <v>4500</v>
          </cell>
        </row>
        <row r="32">
          <cell r="C32" t="str">
            <v>RAD51C</v>
          </cell>
          <cell r="G32" t="str">
            <v>RAD51C</v>
          </cell>
          <cell r="AF32">
            <v>2700</v>
          </cell>
        </row>
        <row r="33">
          <cell r="C33" t="str">
            <v>SRADIO</v>
          </cell>
          <cell r="G33" t="str">
            <v>SRADIO</v>
          </cell>
          <cell r="AF33">
            <v>0</v>
          </cell>
        </row>
        <row r="34">
          <cell r="B34" t="str">
            <v>VANJSKI IZGLED</v>
          </cell>
          <cell r="AF34" t="e">
            <v>#N/A</v>
          </cell>
        </row>
        <row r="35">
          <cell r="C35" t="str">
            <v>PKCMM2</v>
          </cell>
          <cell r="G35" t="str">
            <v>PKCMM2</v>
          </cell>
          <cell r="AF35">
            <v>5300</v>
          </cell>
        </row>
        <row r="36">
          <cell r="C36" t="str">
            <v>ACCTC5</v>
          </cell>
          <cell r="G36" t="str">
            <v>ODB5</v>
          </cell>
          <cell r="AF36">
            <v>1900</v>
          </cell>
        </row>
        <row r="37">
          <cell r="C37" t="str">
            <v>ACCTC4</v>
          </cell>
          <cell r="G37" t="str">
            <v>ODB4</v>
          </cell>
          <cell r="AF37">
            <v>1500</v>
          </cell>
        </row>
        <row r="38">
          <cell r="C38" t="str">
            <v>ENJO02</v>
          </cell>
          <cell r="G38" t="str">
            <v>ENJO02</v>
          </cell>
          <cell r="AF38">
            <v>400</v>
          </cell>
        </row>
        <row r="39">
          <cell r="C39" t="str">
            <v>RTOL16</v>
          </cell>
          <cell r="G39" t="str">
            <v>RTOL16</v>
          </cell>
          <cell r="AF39">
            <v>-1900</v>
          </cell>
        </row>
        <row r="40">
          <cell r="C40" t="str">
            <v>QPA$MV</v>
          </cell>
          <cell r="AF40">
            <v>5000</v>
          </cell>
        </row>
        <row r="41">
          <cell r="C41" t="str">
            <v>VSTLAR</v>
          </cell>
          <cell r="G41" t="str">
            <v>ZATAST</v>
          </cell>
          <cell r="AF41">
            <v>1100</v>
          </cell>
        </row>
        <row r="42">
          <cell r="B42" t="str">
            <v>FUNKCIONALNOST</v>
          </cell>
          <cell r="AF42" t="e">
            <v>#N/A</v>
          </cell>
        </row>
        <row r="43">
          <cell r="C43" t="str">
            <v>CTL1</v>
          </cell>
          <cell r="D43" t="str">
            <v>BATREF</v>
          </cell>
          <cell r="G43" t="str">
            <v>CTL1 BATREF</v>
          </cell>
          <cell r="AF43">
            <v>7200</v>
          </cell>
        </row>
        <row r="44">
          <cell r="C44" t="str">
            <v>PLGCVO</v>
          </cell>
          <cell r="G44" t="str">
            <v>LKVRO</v>
          </cell>
          <cell r="AF44">
            <v>3800</v>
          </cell>
        </row>
        <row r="45">
          <cell r="C45" t="str">
            <v>HAYVIT</v>
          </cell>
          <cell r="G45" t="str">
            <v>OSTAK</v>
          </cell>
          <cell r="AF45">
            <v>0</v>
          </cell>
        </row>
        <row r="46">
          <cell r="C46" t="str">
            <v>ATREM</v>
          </cell>
          <cell r="G46" t="str">
            <v>KUKA</v>
          </cell>
          <cell r="AF46">
            <v>1700</v>
          </cell>
        </row>
        <row r="47">
          <cell r="C47" t="str">
            <v>TRFV02</v>
          </cell>
          <cell r="G47" t="str">
            <v>TRFV02</v>
          </cell>
          <cell r="AF47">
            <v>15100</v>
          </cell>
        </row>
        <row r="48">
          <cell r="C48" t="str">
            <v>BQFIXR</v>
          </cell>
          <cell r="G48" t="str">
            <v>BQFIXR</v>
          </cell>
          <cell r="AF48">
            <v>400</v>
          </cell>
        </row>
        <row r="49">
          <cell r="C49" t="str">
            <v>PARV18</v>
          </cell>
          <cell r="G49" t="str">
            <v>PARV18</v>
          </cell>
          <cell r="AF49">
            <v>1500</v>
          </cell>
        </row>
        <row r="50">
          <cell r="AF50" t="e">
            <v>#N/A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isements (Ai - Ej - Mk) X85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"/>
      <sheetName val="VER_COD"/>
      <sheetName val="VER_SLO"/>
      <sheetName val="VER"/>
      <sheetName val="EQP"/>
      <sheetName val="OPT"/>
      <sheetName val="PER"/>
      <sheetName val="DIZ"/>
      <sheetName val="TF"/>
    </sheetNames>
    <sheetDataSet>
      <sheetData sheetId="0">
        <row r="1">
          <cell r="A1" t="str">
            <v>Koda SCR</v>
          </cell>
          <cell r="B1" t="str">
            <v>SLO</v>
          </cell>
          <cell r="C1" t="str">
            <v>CRO</v>
          </cell>
        </row>
        <row r="2">
          <cell r="A2" t="str">
            <v>0P2RAN</v>
          </cell>
          <cell r="B2" t="str">
            <v>0P2RAN</v>
          </cell>
          <cell r="C2" t="str">
            <v>BKL2</v>
          </cell>
        </row>
        <row r="3">
          <cell r="A3" t="str">
            <v>0P3RAN</v>
          </cell>
          <cell r="B3" t="str">
            <v>0P3RAN</v>
          </cell>
          <cell r="C3" t="str">
            <v>BKL3</v>
          </cell>
        </row>
        <row r="4">
          <cell r="A4" t="str">
            <v>1SJINC</v>
          </cell>
          <cell r="B4" t="str">
            <v>1SEDD</v>
          </cell>
          <cell r="C4" t="str">
            <v>1DODP</v>
          </cell>
        </row>
        <row r="5">
          <cell r="A5" t="str">
            <v>1SJRAI</v>
          </cell>
          <cell r="B5" t="str">
            <v>1SEDT</v>
          </cell>
          <cell r="C5" t="str">
            <v>1SJRAI</v>
          </cell>
        </row>
        <row r="6">
          <cell r="A6" t="str">
            <v>1SJSUF</v>
          </cell>
          <cell r="B6" t="str">
            <v>1FZNAS</v>
          </cell>
          <cell r="C6" t="str">
            <v>1SJSUF</v>
          </cell>
        </row>
        <row r="7">
          <cell r="A7" t="str">
            <v>1SJSUP</v>
          </cell>
          <cell r="B7" t="str">
            <v>1SEDF</v>
          </cell>
          <cell r="C7" t="str">
            <v>1DODSJ</v>
          </cell>
        </row>
        <row r="8">
          <cell r="A8" t="str">
            <v>2PAV18</v>
          </cell>
          <cell r="B8" t="str">
            <v>2PAV18</v>
          </cell>
          <cell r="C8" t="str">
            <v>2OSTAK</v>
          </cell>
        </row>
        <row r="9">
          <cell r="A9" t="str">
            <v>2SICAC</v>
          </cell>
          <cell r="B9" t="str">
            <v>2FSN</v>
          </cell>
          <cell r="C9" t="str">
            <v>2SICAC</v>
          </cell>
        </row>
        <row r="10">
          <cell r="A10" t="str">
            <v>2SJACC</v>
          </cell>
          <cell r="B10" t="str">
            <v>2FZN</v>
          </cell>
          <cell r="C10" t="str">
            <v>2SJACC</v>
          </cell>
        </row>
        <row r="11">
          <cell r="A11" t="str">
            <v>2SJINC</v>
          </cell>
          <cell r="B11" t="str">
            <v>2SEDD</v>
          </cell>
          <cell r="C11" t="str">
            <v>2DODP</v>
          </cell>
        </row>
        <row r="12">
          <cell r="A12" t="str">
            <v>2SJRAI</v>
          </cell>
          <cell r="B12" t="str">
            <v>2SEDT</v>
          </cell>
          <cell r="C12" t="str">
            <v>2SJRAI</v>
          </cell>
        </row>
        <row r="13">
          <cell r="A13" t="str">
            <v>2SJSUF</v>
          </cell>
          <cell r="B13" t="str">
            <v>2FZNAS</v>
          </cell>
          <cell r="C13" t="str">
            <v>2SJSUF</v>
          </cell>
        </row>
        <row r="14">
          <cell r="A14" t="str">
            <v>2SJSUP</v>
          </cell>
          <cell r="B14" t="str">
            <v>2SEDF</v>
          </cell>
          <cell r="C14" t="str">
            <v>2DODSJ</v>
          </cell>
        </row>
        <row r="15">
          <cell r="A15" t="str">
            <v>2TO</v>
          </cell>
          <cell r="B15" t="str">
            <v>2TO</v>
          </cell>
          <cell r="C15" t="str">
            <v>2KROV</v>
          </cell>
        </row>
        <row r="16">
          <cell r="A16" t="str">
            <v>2X6W</v>
          </cell>
          <cell r="B16" t="str">
            <v>2X6</v>
          </cell>
          <cell r="C16" t="str">
            <v>2X6W</v>
          </cell>
        </row>
        <row r="17">
          <cell r="A17" t="str">
            <v>2X6WS</v>
          </cell>
          <cell r="B17" t="str">
            <v>RK2X6</v>
          </cell>
          <cell r="C17" t="str">
            <v>2X6WS</v>
          </cell>
        </row>
        <row r="18">
          <cell r="A18" t="str">
            <v>3ATRPH</v>
          </cell>
          <cell r="B18" t="str">
            <v>3VZGL</v>
          </cell>
          <cell r="C18" t="str">
            <v>3NASL</v>
          </cell>
        </row>
        <row r="19">
          <cell r="A19" t="str">
            <v>3ETO</v>
          </cell>
          <cell r="B19" t="str">
            <v>SODVA</v>
          </cell>
          <cell r="C19" t="str">
            <v>3ELKO</v>
          </cell>
        </row>
        <row r="20">
          <cell r="A20" t="str">
            <v>3P2RAN</v>
          </cell>
          <cell r="B20" t="str">
            <v>3P2RAN</v>
          </cell>
          <cell r="C20" t="str">
            <v>3SJED</v>
          </cell>
        </row>
        <row r="21">
          <cell r="A21" t="str">
            <v>3SIINC</v>
          </cell>
          <cell r="B21" t="str">
            <v>3SEDD</v>
          </cell>
          <cell r="C21" t="str">
            <v>3SIINC</v>
          </cell>
        </row>
        <row r="22">
          <cell r="A22" t="str">
            <v>3SIRAI</v>
          </cell>
          <cell r="B22" t="str">
            <v>3SEDT</v>
          </cell>
          <cell r="C22" t="str">
            <v>3SIRAI</v>
          </cell>
        </row>
        <row r="23">
          <cell r="A23" t="str">
            <v>3VIT</v>
          </cell>
          <cell r="B23" t="str">
            <v>AVT3</v>
          </cell>
          <cell r="C23" t="str">
            <v>3VIT</v>
          </cell>
        </row>
        <row r="24">
          <cell r="A24" t="str">
            <v>4VIT</v>
          </cell>
          <cell r="B24" t="str">
            <v>AVT4</v>
          </cell>
          <cell r="C24" t="str">
            <v>4VIT</v>
          </cell>
        </row>
        <row r="25">
          <cell r="A25" t="str">
            <v>4X20WI</v>
          </cell>
          <cell r="B25" t="str">
            <v>RK4X20</v>
          </cell>
          <cell r="C25" t="str">
            <v>4X20WI</v>
          </cell>
        </row>
        <row r="26">
          <cell r="A26" t="str">
            <v>4X25WI</v>
          </cell>
          <cell r="B26" t="str">
            <v>RK4X25</v>
          </cell>
          <cell r="C26" t="str">
            <v>4X25WI</v>
          </cell>
        </row>
        <row r="27">
          <cell r="A27" t="str">
            <v>4X6W</v>
          </cell>
          <cell r="B27" t="str">
            <v>4X6</v>
          </cell>
          <cell r="C27" t="str">
            <v>4X6W</v>
          </cell>
        </row>
        <row r="28">
          <cell r="A28" t="str">
            <v>4X6WS</v>
          </cell>
          <cell r="B28" t="str">
            <v>RK4X6</v>
          </cell>
          <cell r="C28" t="str">
            <v>4X6WS</v>
          </cell>
        </row>
        <row r="29">
          <cell r="A29" t="str">
            <v>5VIT</v>
          </cell>
          <cell r="B29" t="str">
            <v>5ROC</v>
          </cell>
          <cell r="C29" t="str">
            <v>5VIT</v>
          </cell>
        </row>
        <row r="30">
          <cell r="A30" t="str">
            <v>ABAR01</v>
          </cell>
          <cell r="B30" t="str">
            <v>ABFRZA</v>
          </cell>
          <cell r="C30" t="str">
            <v>STRAZJ</v>
          </cell>
        </row>
        <row r="31">
          <cell r="A31" t="str">
            <v>ABCO01</v>
          </cell>
          <cell r="B31" t="str">
            <v>BLA1</v>
          </cell>
          <cell r="C31" t="str">
            <v>JAS1</v>
          </cell>
        </row>
        <row r="32">
          <cell r="A32" t="str">
            <v>ABLAR1</v>
          </cell>
          <cell r="B32" t="str">
            <v>ABLAR1</v>
          </cell>
          <cell r="C32" t="str">
            <v>BZRJ1</v>
          </cell>
        </row>
        <row r="33">
          <cell r="A33" t="str">
            <v>ABLAR2</v>
          </cell>
          <cell r="B33" t="str">
            <v>ABLAR2</v>
          </cell>
          <cell r="C33" t="str">
            <v>BZRJ2</v>
          </cell>
        </row>
        <row r="34">
          <cell r="A34" t="str">
            <v>ABLAR3</v>
          </cell>
          <cell r="B34" t="str">
            <v>ABLAR3</v>
          </cell>
          <cell r="C34" t="str">
            <v>BZRJ3</v>
          </cell>
        </row>
        <row r="35">
          <cell r="A35" t="str">
            <v>ABLAV</v>
          </cell>
          <cell r="B35" t="str">
            <v>BLA34</v>
          </cell>
          <cell r="C35" t="str">
            <v>JAS34</v>
          </cell>
        </row>
        <row r="36">
          <cell r="A36" t="str">
            <v>ABLAVI</v>
          </cell>
          <cell r="B36" t="str">
            <v>ABLAVI</v>
          </cell>
          <cell r="C36" t="str">
            <v>ZZSP</v>
          </cell>
        </row>
        <row r="37">
          <cell r="A37" t="str">
            <v>ABPA01</v>
          </cell>
          <cell r="B37" t="str">
            <v>BLA2</v>
          </cell>
          <cell r="C37" t="str">
            <v>JAS2</v>
          </cell>
        </row>
        <row r="38">
          <cell r="A38" t="str">
            <v>ACCAV</v>
          </cell>
          <cell r="B38" t="str">
            <v>ACCAV</v>
          </cell>
          <cell r="C38" t="str">
            <v>NASSP</v>
          </cell>
        </row>
        <row r="39">
          <cell r="A39" t="str">
            <v>ACCOUD</v>
          </cell>
          <cell r="B39" t="str">
            <v>KOMOL</v>
          </cell>
          <cell r="C39" t="str">
            <v>LAKT</v>
          </cell>
        </row>
        <row r="40">
          <cell r="A40" t="str">
            <v>ACCTC</v>
          </cell>
          <cell r="B40" t="str">
            <v>ACCTC</v>
          </cell>
          <cell r="C40" t="str">
            <v>ODBOJN</v>
          </cell>
        </row>
        <row r="41">
          <cell r="A41" t="str">
            <v>ACCTC4</v>
          </cell>
          <cell r="B41" t="str">
            <v>ACCTC4</v>
          </cell>
          <cell r="C41" t="str">
            <v>ODB4</v>
          </cell>
        </row>
        <row r="42">
          <cell r="A42" t="str">
            <v>ACCTC5</v>
          </cell>
          <cell r="B42" t="str">
            <v>ACCTC5</v>
          </cell>
          <cell r="C42" t="str">
            <v>ODB5</v>
          </cell>
        </row>
        <row r="43">
          <cell r="A43" t="str">
            <v>ACEXT1</v>
          </cell>
          <cell r="B43" t="str">
            <v>ACEXT1</v>
          </cell>
          <cell r="C43" t="str">
            <v>SPORTR</v>
          </cell>
        </row>
        <row r="44">
          <cell r="A44" t="str">
            <v>ADAC</v>
          </cell>
          <cell r="B44" t="str">
            <v>RACUN</v>
          </cell>
          <cell r="C44" t="str">
            <v>RACUN</v>
          </cell>
        </row>
        <row r="45">
          <cell r="A45" t="str">
            <v>ADACLI</v>
          </cell>
          <cell r="B45" t="str">
            <v>ADACLI</v>
          </cell>
          <cell r="C45" t="str">
            <v>INDIKA</v>
          </cell>
        </row>
        <row r="46">
          <cell r="A46" t="str">
            <v>AILAR</v>
          </cell>
          <cell r="B46" t="str">
            <v>SPOJLB</v>
          </cell>
          <cell r="C46" t="str">
            <v>SPOJL</v>
          </cell>
        </row>
        <row r="47">
          <cell r="A47" t="str">
            <v>ALA2</v>
          </cell>
          <cell r="B47" t="str">
            <v>ALARMS</v>
          </cell>
          <cell r="C47" t="str">
            <v>ALA2</v>
          </cell>
        </row>
        <row r="48">
          <cell r="A48" t="str">
            <v>ALASIR</v>
          </cell>
          <cell r="B48" t="str">
            <v>ALARM</v>
          </cell>
          <cell r="C48" t="str">
            <v>ALASIR</v>
          </cell>
        </row>
        <row r="49">
          <cell r="A49" t="str">
            <v>ALEVA</v>
          </cell>
          <cell r="B49" t="str">
            <v>ALEVA</v>
          </cell>
          <cell r="C49" t="str">
            <v>BASA</v>
          </cell>
        </row>
        <row r="50">
          <cell r="A50" t="str">
            <v>ALUTSE</v>
          </cell>
          <cell r="B50" t="str">
            <v>ALTER</v>
          </cell>
          <cell r="C50" t="str">
            <v>ALTER</v>
          </cell>
        </row>
        <row r="51">
          <cell r="A51" t="str">
            <v>ANTHRA</v>
          </cell>
          <cell r="B51" t="str">
            <v>ČRNA</v>
          </cell>
          <cell r="C51" t="str">
            <v>ANTHRA</v>
          </cell>
        </row>
        <row r="52">
          <cell r="A52" t="str">
            <v>ANTID</v>
          </cell>
          <cell r="B52" t="str">
            <v>BLOV</v>
          </cell>
          <cell r="C52" t="str">
            <v>BLOK</v>
          </cell>
        </row>
        <row r="53">
          <cell r="A53" t="str">
            <v>ANTIDI</v>
          </cell>
          <cell r="B53" t="str">
            <v>BLOVAL</v>
          </cell>
          <cell r="C53" t="str">
            <v>ALBLOK</v>
          </cell>
        </row>
        <row r="54">
          <cell r="A54" t="str">
            <v>ANTIV</v>
          </cell>
          <cell r="B54" t="str">
            <v>BLOK</v>
          </cell>
          <cell r="C54" t="str">
            <v>ANTIV</v>
          </cell>
        </row>
        <row r="55">
          <cell r="A55" t="str">
            <v>ANTPRI</v>
          </cell>
          <cell r="B55" t="str">
            <v>PREALA</v>
          </cell>
          <cell r="C55" t="str">
            <v>PREBLO</v>
          </cell>
        </row>
        <row r="56">
          <cell r="A56" t="str">
            <v>ARASER</v>
          </cell>
          <cell r="B56" t="str">
            <v>ARASER</v>
          </cell>
          <cell r="C56" t="str">
            <v>AUTLUK</v>
          </cell>
        </row>
        <row r="57">
          <cell r="A57" t="str">
            <v>AREMA</v>
          </cell>
          <cell r="B57" t="str">
            <v>AREMA</v>
          </cell>
          <cell r="C57" t="str">
            <v>MREZV</v>
          </cell>
        </row>
        <row r="58">
          <cell r="A58" t="str">
            <v>ATAR</v>
          </cell>
          <cell r="B58" t="str">
            <v>NASZAD</v>
          </cell>
          <cell r="C58" t="str">
            <v>2NASLO</v>
          </cell>
        </row>
        <row r="59">
          <cell r="A59" t="str">
            <v>ATARNF</v>
          </cell>
          <cell r="B59" t="str">
            <v>ATARNF</v>
          </cell>
          <cell r="C59" t="str">
            <v>DJNASL</v>
          </cell>
        </row>
        <row r="60">
          <cell r="A60" t="str">
            <v>ATARPH</v>
          </cell>
          <cell r="B60" t="str">
            <v>VZGL</v>
          </cell>
          <cell r="C60" t="str">
            <v>NASL</v>
          </cell>
        </row>
        <row r="61">
          <cell r="A61" t="str">
            <v>ATAVPR</v>
          </cell>
          <cell r="B61" t="str">
            <v>NAKVZG</v>
          </cell>
          <cell r="C61" t="str">
            <v>ATAVPR</v>
          </cell>
        </row>
        <row r="62">
          <cell r="A62" t="str">
            <v>ATLANT</v>
          </cell>
          <cell r="B62" t="str">
            <v>OCEAN1</v>
          </cell>
          <cell r="C62" t="str">
            <v>ATLANT</v>
          </cell>
        </row>
        <row r="63">
          <cell r="A63" t="str">
            <v>ATREM</v>
          </cell>
          <cell r="B63" t="str">
            <v>KLJUKA</v>
          </cell>
          <cell r="C63" t="str">
            <v>KUKA</v>
          </cell>
        </row>
        <row r="64">
          <cell r="A64" t="str">
            <v>ATRNF1</v>
          </cell>
          <cell r="B64" t="str">
            <v>ATRNF1</v>
          </cell>
          <cell r="C64" t="str">
            <v>NASLON</v>
          </cell>
        </row>
        <row r="65">
          <cell r="A65" t="str">
            <v>ATRNF2</v>
          </cell>
          <cell r="B65" t="str">
            <v>ATRNF2</v>
          </cell>
          <cell r="C65" t="str">
            <v>DJNAS2</v>
          </cell>
        </row>
        <row r="66">
          <cell r="A66" t="str">
            <v>AVBAC</v>
          </cell>
          <cell r="B66" t="str">
            <v>AVBAC</v>
          </cell>
          <cell r="C66" t="str">
            <v>LADICA</v>
          </cell>
        </row>
        <row r="67">
          <cell r="A67" t="str">
            <v>AVCACF</v>
          </cell>
          <cell r="B67" t="str">
            <v>AVCACF</v>
          </cell>
          <cell r="C67" t="str">
            <v>PEPEL</v>
          </cell>
        </row>
        <row r="68">
          <cell r="A68" t="str">
            <v>AVPTAN</v>
          </cell>
          <cell r="B68" t="str">
            <v>AVPTAN</v>
          </cell>
          <cell r="C68" t="str">
            <v>KUKI</v>
          </cell>
        </row>
        <row r="69">
          <cell r="A69" t="str">
            <v>AVREP1</v>
          </cell>
          <cell r="B69" t="str">
            <v>AVREP1</v>
          </cell>
          <cell r="C69" t="str">
            <v>KRIPOS</v>
          </cell>
        </row>
        <row r="70">
          <cell r="A70" t="str">
            <v>AVSTAP</v>
          </cell>
          <cell r="B70" t="str">
            <v>TEPIHI</v>
          </cell>
          <cell r="C70" t="str">
            <v>TEPISI</v>
          </cell>
        </row>
        <row r="71">
          <cell r="A71" t="str">
            <v>BACHE</v>
          </cell>
          <cell r="B71" t="str">
            <v>LOKI</v>
          </cell>
          <cell r="C71" t="str">
            <v>BACHE</v>
          </cell>
        </row>
        <row r="72">
          <cell r="A72" t="str">
            <v>BADIAN</v>
          </cell>
          <cell r="B72" t="str">
            <v xml:space="preserve">RJAVA </v>
          </cell>
          <cell r="C72" t="str">
            <v>BADIAN</v>
          </cell>
        </row>
        <row r="73">
          <cell r="A73" t="str">
            <v>BAR180</v>
          </cell>
          <cell r="B73" t="str">
            <v>OZV180</v>
          </cell>
          <cell r="C73" t="str">
            <v>ST180</v>
          </cell>
        </row>
        <row r="74">
          <cell r="A74" t="str">
            <v>BAR270</v>
          </cell>
          <cell r="B74" t="str">
            <v>OZV270</v>
          </cell>
          <cell r="C74" t="str">
            <v>BAR270</v>
          </cell>
        </row>
        <row r="75">
          <cell r="A75" t="str">
            <v>BARANC</v>
          </cell>
          <cell r="B75" t="str">
            <v>DROG</v>
          </cell>
          <cell r="C75" t="str">
            <v>PRICBO</v>
          </cell>
        </row>
        <row r="76">
          <cell r="A76" t="str">
            <v>BARAV</v>
          </cell>
          <cell r="B76" t="str">
            <v>BARAV</v>
          </cell>
          <cell r="C76" t="str">
            <v>ZAVJE</v>
          </cell>
        </row>
        <row r="77">
          <cell r="A77" t="str">
            <v>BARSAT</v>
          </cell>
          <cell r="B77" t="str">
            <v>SASTNO</v>
          </cell>
          <cell r="C77" t="str">
            <v>SKRON</v>
          </cell>
        </row>
        <row r="78">
          <cell r="A78" t="str">
            <v>BARTOI</v>
          </cell>
          <cell r="B78" t="str">
            <v>STNOS</v>
          </cell>
          <cell r="C78" t="str">
            <v>KRON</v>
          </cell>
        </row>
        <row r="79">
          <cell r="A79" t="str">
            <v>BATSUP</v>
          </cell>
          <cell r="B79" t="str">
            <v>BATSUP</v>
          </cell>
          <cell r="C79" t="str">
            <v>DAKUM</v>
          </cell>
        </row>
        <row r="80">
          <cell r="A80" t="str">
            <v>BAVAVT</v>
          </cell>
          <cell r="B80" t="str">
            <v>BAVAVT</v>
          </cell>
          <cell r="C80" t="str">
            <v>PREDZA</v>
          </cell>
        </row>
        <row r="81">
          <cell r="A81" t="str">
            <v>BCCAM</v>
          </cell>
          <cell r="B81" t="str">
            <v>ODBIJ</v>
          </cell>
          <cell r="C81" t="str">
            <v>ODBOJ</v>
          </cell>
        </row>
        <row r="82">
          <cell r="A82" t="str">
            <v>BCTC</v>
          </cell>
          <cell r="B82" t="str">
            <v>ODBAR</v>
          </cell>
          <cell r="C82" t="str">
            <v>ODBO</v>
          </cell>
        </row>
        <row r="83">
          <cell r="A83" t="str">
            <v>BECQAR</v>
          </cell>
          <cell r="B83" t="str">
            <v>BECQAR</v>
          </cell>
          <cell r="C83" t="str">
            <v>STSPOJ</v>
          </cell>
        </row>
        <row r="84">
          <cell r="A84" t="str">
            <v>BLEU</v>
          </cell>
          <cell r="B84" t="str">
            <v>MODRA</v>
          </cell>
          <cell r="C84" t="str">
            <v>BLEU</v>
          </cell>
        </row>
        <row r="85">
          <cell r="A85" t="str">
            <v>BLEVER</v>
          </cell>
          <cell r="B85" t="str">
            <v>MODZEL</v>
          </cell>
          <cell r="C85" t="str">
            <v>BLEVER</v>
          </cell>
        </row>
        <row r="86">
          <cell r="A86" t="str">
            <v>BOIADP</v>
          </cell>
          <cell r="B86" t="str">
            <v>BOIADP</v>
          </cell>
          <cell r="C86" t="str">
            <v>KUTIJA</v>
          </cell>
        </row>
        <row r="87">
          <cell r="A87" t="str">
            <v>BQBURE</v>
          </cell>
          <cell r="B87" t="str">
            <v>BQBURE</v>
          </cell>
          <cell r="C87" t="str">
            <v>UKLUPI</v>
          </cell>
        </row>
        <row r="88">
          <cell r="A88" t="str">
            <v>BQBURO</v>
          </cell>
          <cell r="B88" t="str">
            <v>BQBURO</v>
          </cell>
          <cell r="C88" t="str">
            <v>KLUPIC</v>
          </cell>
        </row>
        <row r="89">
          <cell r="A89" t="str">
            <v>BQTELE</v>
          </cell>
          <cell r="B89" t="str">
            <v>BQTELE</v>
          </cell>
          <cell r="C89" t="str">
            <v>ELPOKS</v>
          </cell>
        </row>
        <row r="90">
          <cell r="A90" t="str">
            <v>BQTRAB</v>
          </cell>
          <cell r="B90" t="str">
            <v>ZKSOV</v>
          </cell>
          <cell r="C90" t="str">
            <v>BQTRAB</v>
          </cell>
        </row>
        <row r="91">
          <cell r="A91" t="str">
            <v>BQTTRI</v>
          </cell>
          <cell r="B91" t="str">
            <v>BQTTRI</v>
          </cell>
          <cell r="C91" t="str">
            <v>KLUTRI</v>
          </cell>
        </row>
        <row r="92">
          <cell r="A92" t="str">
            <v>BVA</v>
          </cell>
          <cell r="B92" t="str">
            <v>MEN</v>
          </cell>
          <cell r="C92" t="str">
            <v>BVA</v>
          </cell>
        </row>
        <row r="93">
          <cell r="A93" t="str">
            <v>BVA4</v>
          </cell>
          <cell r="B93" t="str">
            <v>BVA4</v>
          </cell>
          <cell r="C93" t="str">
            <v>MJ4</v>
          </cell>
        </row>
        <row r="94">
          <cell r="A94" t="str">
            <v>BVTECH</v>
          </cell>
          <cell r="B94" t="str">
            <v>INTEL</v>
          </cell>
          <cell r="C94" t="str">
            <v>BVTECH</v>
          </cell>
        </row>
        <row r="95">
          <cell r="A95" t="str">
            <v>CA</v>
          </cell>
          <cell r="B95" t="str">
            <v>KLIMA</v>
          </cell>
          <cell r="C95" t="str">
            <v>KLIMA</v>
          </cell>
        </row>
        <row r="96">
          <cell r="A96" t="str">
            <v>CA03</v>
          </cell>
          <cell r="B96" t="str">
            <v>CA03</v>
          </cell>
          <cell r="C96" t="str">
            <v>KLIM03</v>
          </cell>
        </row>
        <row r="97">
          <cell r="A97" t="str">
            <v>CA05</v>
          </cell>
          <cell r="B97" t="str">
            <v>CA05</v>
          </cell>
          <cell r="C97" t="str">
            <v>KLIM05</v>
          </cell>
        </row>
        <row r="98">
          <cell r="A98" t="str">
            <v>CABADP</v>
          </cell>
          <cell r="B98" t="str">
            <v>CABADP</v>
          </cell>
          <cell r="C98" t="str">
            <v>KONKON</v>
          </cell>
        </row>
        <row r="99">
          <cell r="A99" t="str">
            <v>CACHFA</v>
          </cell>
          <cell r="B99" t="str">
            <v>CACHFA</v>
          </cell>
          <cell r="C99" t="str">
            <v>KLDODG</v>
          </cell>
        </row>
        <row r="100">
          <cell r="A100" t="str">
            <v>CAPMAR</v>
          </cell>
          <cell r="B100" t="str">
            <v>MODSTR</v>
          </cell>
          <cell r="C100" t="str">
            <v>CAPMAR</v>
          </cell>
        </row>
        <row r="101">
          <cell r="A101" t="str">
            <v>CAREG</v>
          </cell>
          <cell r="B101" t="str">
            <v>KLIMAG</v>
          </cell>
          <cell r="C101" t="str">
            <v>KLIMAR</v>
          </cell>
        </row>
        <row r="102">
          <cell r="A102" t="str">
            <v>CATOEL</v>
          </cell>
          <cell r="B102" t="str">
            <v>ELSTR</v>
          </cell>
          <cell r="C102" t="str">
            <v>KREL</v>
          </cell>
        </row>
        <row r="103">
          <cell r="A103" t="str">
            <v>CATOMA</v>
          </cell>
          <cell r="B103" t="str">
            <v>ROCSTR</v>
          </cell>
          <cell r="C103" t="str">
            <v>KRMEH</v>
          </cell>
        </row>
        <row r="104">
          <cell r="A104" t="str">
            <v>CAVCAR</v>
          </cell>
          <cell r="B104" t="str">
            <v>CAVCAR</v>
          </cell>
          <cell r="C104" t="str">
            <v>KLSSD</v>
          </cell>
        </row>
        <row r="105">
          <cell r="A105" t="str">
            <v>CAVRAD</v>
          </cell>
          <cell r="B105" t="str">
            <v>CAVRAD</v>
          </cell>
          <cell r="C105" t="str">
            <v>KLSS</v>
          </cell>
        </row>
        <row r="106">
          <cell r="A106" t="str">
            <v>CCHAIR</v>
          </cell>
          <cell r="B106" t="str">
            <v>KAPSED</v>
          </cell>
          <cell r="C106" t="str">
            <v>KAPET</v>
          </cell>
        </row>
        <row r="107">
          <cell r="A107" t="str">
            <v>CCHBAG</v>
          </cell>
          <cell r="B107" t="str">
            <v>PREPRT</v>
          </cell>
          <cell r="C107" t="str">
            <v>POKPRT</v>
          </cell>
        </row>
        <row r="108">
          <cell r="A108" t="str">
            <v>CCORDO</v>
          </cell>
          <cell r="B108" t="str">
            <v>USNJE</v>
          </cell>
          <cell r="C108" t="str">
            <v>KOZA</v>
          </cell>
        </row>
        <row r="109">
          <cell r="A109" t="str">
            <v>CCORPE</v>
          </cell>
          <cell r="B109" t="str">
            <v>USN1</v>
          </cell>
          <cell r="C109" t="str">
            <v>CCORPE</v>
          </cell>
        </row>
        <row r="110">
          <cell r="A110" t="str">
            <v>CDCOF</v>
          </cell>
          <cell r="B110" t="str">
            <v>MENCD</v>
          </cell>
          <cell r="C110" t="str">
            <v>MJENCD</v>
          </cell>
        </row>
        <row r="111">
          <cell r="A111" t="str">
            <v>CDISC</v>
          </cell>
          <cell r="B111" t="str">
            <v>CD</v>
          </cell>
          <cell r="C111" t="str">
            <v>CDISC</v>
          </cell>
        </row>
        <row r="112">
          <cell r="A112" t="str">
            <v>CEAR</v>
          </cell>
          <cell r="B112" t="str">
            <v>SEDEZ</v>
          </cell>
          <cell r="C112" t="str">
            <v>CEAR</v>
          </cell>
        </row>
        <row r="113">
          <cell r="A113" t="str">
            <v>CENDRE</v>
          </cell>
          <cell r="B113" t="str">
            <v xml:space="preserve">SIVA  </v>
          </cell>
          <cell r="C113" t="str">
            <v>CENDRE</v>
          </cell>
        </row>
        <row r="114">
          <cell r="A114" t="str">
            <v>CGRPAS</v>
          </cell>
          <cell r="B114" t="str">
            <v>USN4</v>
          </cell>
          <cell r="C114" t="str">
            <v>CGRPAS</v>
          </cell>
        </row>
        <row r="115">
          <cell r="A115" t="str">
            <v>CGRPAT</v>
          </cell>
          <cell r="B115" t="str">
            <v>USN3</v>
          </cell>
          <cell r="C115" t="str">
            <v>CGRPAT</v>
          </cell>
        </row>
        <row r="116">
          <cell r="A116" t="str">
            <v>CHAAUG</v>
          </cell>
          <cell r="B116" t="str">
            <v>POVNOS</v>
          </cell>
          <cell r="C116" t="str">
            <v>PONOSI</v>
          </cell>
        </row>
        <row r="117">
          <cell r="A117" t="str">
            <v>CHAUAD</v>
          </cell>
          <cell r="B117" t="str">
            <v>GRETJE</v>
          </cell>
          <cell r="C117" t="str">
            <v>DODGRI</v>
          </cell>
        </row>
        <row r="118">
          <cell r="A118" t="str">
            <v>CHAUFA</v>
          </cell>
          <cell r="B118" t="str">
            <v>CHAUFA</v>
          </cell>
          <cell r="C118" t="str">
            <v>DODGR</v>
          </cell>
        </row>
        <row r="119">
          <cell r="A119" t="str">
            <v>CHGAUG</v>
          </cell>
          <cell r="B119" t="str">
            <v>CHGAUG</v>
          </cell>
          <cell r="C119" t="str">
            <v>NOSIPO</v>
          </cell>
        </row>
        <row r="120">
          <cell r="A120" t="str">
            <v>CHORAD</v>
          </cell>
          <cell r="B120" t="str">
            <v>CHORAD</v>
          </cell>
          <cell r="C120" t="str">
            <v>DODGRS</v>
          </cell>
        </row>
        <row r="121">
          <cell r="A121" t="str">
            <v>CHOREC</v>
          </cell>
          <cell r="B121" t="str">
            <v>CHOREC</v>
          </cell>
          <cell r="C121" t="str">
            <v>RECIK</v>
          </cell>
        </row>
        <row r="122">
          <cell r="A122" t="str">
            <v>CHSTAT</v>
          </cell>
          <cell r="B122" t="str">
            <v>CHSTAT</v>
          </cell>
          <cell r="C122" t="str">
            <v>GRIUM</v>
          </cell>
        </row>
        <row r="123">
          <cell r="A123" t="str">
            <v>CLCGRI</v>
          </cell>
          <cell r="B123" t="str">
            <v>PREG</v>
          </cell>
          <cell r="C123" t="str">
            <v>CLCGRI</v>
          </cell>
        </row>
        <row r="124">
          <cell r="A124" t="str">
            <v>CLCTOL</v>
          </cell>
          <cell r="B124" t="str">
            <v>PREGR</v>
          </cell>
          <cell r="C124" t="str">
            <v>PRELIM</v>
          </cell>
        </row>
        <row r="125">
          <cell r="A125" t="str">
            <v>CLCVIT</v>
          </cell>
          <cell r="B125" t="str">
            <v>STPREG</v>
          </cell>
          <cell r="C125" t="str">
            <v>PREOST</v>
          </cell>
        </row>
        <row r="126">
          <cell r="A126" t="str">
            <v>CLESUP</v>
          </cell>
          <cell r="B126" t="str">
            <v>CLESUP</v>
          </cell>
          <cell r="C126" t="str">
            <v>DKLJUC</v>
          </cell>
        </row>
        <row r="127">
          <cell r="A127" t="str">
            <v>CLGR1</v>
          </cell>
          <cell r="B127" t="str">
            <v>MREVOZ</v>
          </cell>
          <cell r="C127" t="str">
            <v>ZICPRE</v>
          </cell>
        </row>
        <row r="128">
          <cell r="A128" t="str">
            <v>CLGR2</v>
          </cell>
          <cell r="B128" t="str">
            <v>CLGR2</v>
          </cell>
          <cell r="C128" t="str">
            <v>MRVOSU</v>
          </cell>
        </row>
        <row r="129">
          <cell r="A129" t="str">
            <v>CLPIV</v>
          </cell>
          <cell r="B129" t="str">
            <v>PREGRA</v>
          </cell>
          <cell r="C129" t="str">
            <v>PREGR</v>
          </cell>
        </row>
        <row r="130">
          <cell r="A130" t="str">
            <v>CLTU2</v>
          </cell>
          <cell r="B130" t="str">
            <v>CEVPRE</v>
          </cell>
          <cell r="C130" t="str">
            <v>CLTU2</v>
          </cell>
        </row>
        <row r="131">
          <cell r="A131" t="str">
            <v>CLTUK</v>
          </cell>
          <cell r="B131" t="str">
            <v>CLTUK</v>
          </cell>
          <cell r="C131" t="str">
            <v>PRECJE</v>
          </cell>
        </row>
        <row r="132">
          <cell r="A132" t="str">
            <v>CMAR3P</v>
          </cell>
          <cell r="B132" t="str">
            <v>CMAR3P</v>
          </cell>
          <cell r="C132" t="str">
            <v>3TOCPO</v>
          </cell>
        </row>
        <row r="133">
          <cell r="A133" t="str">
            <v>COA</v>
          </cell>
          <cell r="B133" t="str">
            <v>NZP</v>
          </cell>
          <cell r="C133" t="str">
            <v>VISOS</v>
          </cell>
        </row>
        <row r="134">
          <cell r="A134" t="str">
            <v>COARLO</v>
          </cell>
          <cell r="B134" t="str">
            <v>SEDVIS</v>
          </cell>
          <cell r="C134" t="str">
            <v>COARLO</v>
          </cell>
        </row>
        <row r="135">
          <cell r="A135" t="str">
            <v>COHLEL</v>
          </cell>
          <cell r="B135" t="str">
            <v>ELNAVS</v>
          </cell>
          <cell r="C135" t="str">
            <v>EVOSJE</v>
          </cell>
        </row>
        <row r="136">
          <cell r="A136" t="str">
            <v>CONPAV</v>
          </cell>
          <cell r="B136" t="str">
            <v>CONPAV</v>
          </cell>
          <cell r="C136" t="str">
            <v>NAOCA</v>
          </cell>
        </row>
        <row r="137">
          <cell r="A137" t="str">
            <v>COPOR</v>
          </cell>
          <cell r="B137" t="str">
            <v>COPOR</v>
          </cell>
          <cell r="C137" t="str">
            <v>ZAKVR</v>
          </cell>
        </row>
        <row r="138">
          <cell r="A138" t="str">
            <v>COREHA</v>
          </cell>
          <cell r="B138" t="str">
            <v>SEDLED</v>
          </cell>
          <cell r="C138" t="str">
            <v>SJEVIS</v>
          </cell>
        </row>
        <row r="139">
          <cell r="A139" t="str">
            <v>CORHAC</v>
          </cell>
          <cell r="B139" t="str">
            <v>CORHAC</v>
          </cell>
          <cell r="C139" t="str">
            <v>SJEDPO</v>
          </cell>
        </row>
        <row r="140">
          <cell r="A140" t="str">
            <v>CORHAP</v>
          </cell>
          <cell r="B140" t="str">
            <v>CORHAP</v>
          </cell>
          <cell r="C140" t="str">
            <v>SJEDO</v>
          </cell>
        </row>
        <row r="141">
          <cell r="A141" t="str">
            <v>CORHLO</v>
          </cell>
          <cell r="B141" t="str">
            <v>ERSED</v>
          </cell>
          <cell r="C141" t="str">
            <v>ERSED</v>
          </cell>
        </row>
        <row r="142">
          <cell r="A142" t="str">
            <v>COUBAT</v>
          </cell>
          <cell r="B142" t="str">
            <v>COUBAT</v>
          </cell>
          <cell r="C142" t="str">
            <v>PREKID</v>
          </cell>
        </row>
        <row r="143">
          <cell r="A143" t="str">
            <v>CPE</v>
          </cell>
          <cell r="B143" t="str">
            <v>CZBREZ</v>
          </cell>
          <cell r="C143" t="str">
            <v>CZ</v>
          </cell>
        </row>
        <row r="144">
          <cell r="A144" t="str">
            <v>CSRACL</v>
          </cell>
          <cell r="B144" t="str">
            <v>CSRACL</v>
          </cell>
          <cell r="C144" t="str">
            <v>SPRETI</v>
          </cell>
        </row>
        <row r="145">
          <cell r="A145" t="str">
            <v>CSVITF</v>
          </cell>
          <cell r="B145" t="str">
            <v>BOKSTK</v>
          </cell>
          <cell r="C145" t="str">
            <v>FSBOKA</v>
          </cell>
        </row>
        <row r="146">
          <cell r="A146" t="str">
            <v>CTFDR</v>
          </cell>
          <cell r="B146" t="str">
            <v>NASTAB</v>
          </cell>
          <cell r="C146" t="str">
            <v>DINKON</v>
          </cell>
        </row>
        <row r="147">
          <cell r="A147" t="str">
            <v>CTL</v>
          </cell>
          <cell r="B147" t="str">
            <v>CTL</v>
          </cell>
          <cell r="C147" t="str">
            <v>TAHO</v>
          </cell>
        </row>
        <row r="148">
          <cell r="A148" t="str">
            <v>CTL3</v>
          </cell>
          <cell r="B148" t="str">
            <v>CTL3</v>
          </cell>
          <cell r="C148" t="str">
            <v>TAHO3</v>
          </cell>
        </row>
        <row r="149">
          <cell r="A149" t="str">
            <v>CTMOT</v>
          </cell>
          <cell r="B149" t="str">
            <v>MERVRT</v>
          </cell>
          <cell r="C149" t="str">
            <v>CTMOT</v>
          </cell>
        </row>
        <row r="150">
          <cell r="A150" t="str">
            <v>CUDFX</v>
          </cell>
          <cell r="B150" t="str">
            <v>CUDFX</v>
          </cell>
          <cell r="C150" t="str">
            <v>STST</v>
          </cell>
        </row>
        <row r="151">
          <cell r="A151" t="str">
            <v>CUIR</v>
          </cell>
          <cell r="B151" t="str">
            <v>CUIR</v>
          </cell>
          <cell r="C151" t="str">
            <v>CUIR</v>
          </cell>
        </row>
        <row r="152">
          <cell r="A152" t="str">
            <v>CUIR01</v>
          </cell>
          <cell r="B152" t="str">
            <v>CUIR01</v>
          </cell>
          <cell r="C152" t="str">
            <v>CUIR01</v>
          </cell>
        </row>
        <row r="153">
          <cell r="A153" t="str">
            <v>CUIR02</v>
          </cell>
          <cell r="B153" t="str">
            <v>CUIR02</v>
          </cell>
          <cell r="C153" t="str">
            <v>CUIR02</v>
          </cell>
        </row>
        <row r="154">
          <cell r="A154" t="str">
            <v>CUSCH</v>
          </cell>
          <cell r="B154" t="str">
            <v>OBSZ</v>
          </cell>
          <cell r="C154" t="str">
            <v>CUSCH</v>
          </cell>
        </row>
        <row r="155">
          <cell r="A155" t="str">
            <v>CUSPIV</v>
          </cell>
          <cell r="B155" t="str">
            <v>ODBOS</v>
          </cell>
          <cell r="C155" t="str">
            <v>ELSTB</v>
          </cell>
        </row>
        <row r="156">
          <cell r="A156" t="str">
            <v>CVAR</v>
          </cell>
          <cell r="B156" t="str">
            <v>ZADAJ</v>
          </cell>
          <cell r="C156" t="str">
            <v>CVAR</v>
          </cell>
        </row>
        <row r="157">
          <cell r="A157" t="str">
            <v>DA</v>
          </cell>
          <cell r="B157" t="str">
            <v>SERVO</v>
          </cell>
          <cell r="C157" t="str">
            <v>SERVO</v>
          </cell>
        </row>
        <row r="158">
          <cell r="A158" t="str">
            <v>DAV</v>
          </cell>
          <cell r="B158" t="str">
            <v>PROSER</v>
          </cell>
          <cell r="C158" t="str">
            <v>PROSER</v>
          </cell>
        </row>
        <row r="159">
          <cell r="A159" t="str">
            <v>DECA05</v>
          </cell>
          <cell r="B159" t="str">
            <v>DECA05</v>
          </cell>
          <cell r="C159" t="str">
            <v>BEZF1</v>
          </cell>
        </row>
        <row r="160">
          <cell r="A160" t="str">
            <v>DM</v>
          </cell>
          <cell r="B160" t="str">
            <v>BSERVO</v>
          </cell>
          <cell r="C160" t="str">
            <v>VOLMEH</v>
          </cell>
        </row>
        <row r="161">
          <cell r="A161" t="str">
            <v>DPRPN</v>
          </cell>
          <cell r="B161" t="str">
            <v>INTLAK</v>
          </cell>
          <cell r="C161" t="str">
            <v>INDIK</v>
          </cell>
        </row>
        <row r="162">
          <cell r="A162" t="str">
            <v>DRAP09</v>
          </cell>
          <cell r="B162" t="str">
            <v>DRAP09</v>
          </cell>
          <cell r="C162" t="str">
            <v>DRAP09</v>
          </cell>
        </row>
        <row r="163">
          <cell r="A163" t="str">
            <v>DRATLA</v>
          </cell>
          <cell r="B163" t="str">
            <v>MODRA2</v>
          </cell>
          <cell r="C163" t="str">
            <v>DRATLA</v>
          </cell>
        </row>
        <row r="164">
          <cell r="A164" t="str">
            <v>DRDAPH</v>
          </cell>
          <cell r="B164" t="str">
            <v>ADONIS</v>
          </cell>
          <cell r="C164" t="str">
            <v>DRDAPH</v>
          </cell>
        </row>
        <row r="165">
          <cell r="A165" t="str">
            <v>ECCVAV</v>
          </cell>
          <cell r="B165" t="str">
            <v>ECCVAV</v>
          </cell>
          <cell r="C165" t="str">
            <v>POS</v>
          </cell>
        </row>
        <row r="166">
          <cell r="A166" t="str">
            <v>ELA</v>
          </cell>
          <cell r="B166" t="str">
            <v>BZS</v>
          </cell>
          <cell r="C166" t="str">
            <v>ELA</v>
          </cell>
        </row>
        <row r="167">
          <cell r="A167" t="str">
            <v>EMBPIL</v>
          </cell>
          <cell r="B167" t="str">
            <v>AVTSKL</v>
          </cell>
          <cell r="C167" t="str">
            <v>AUTSKL</v>
          </cell>
        </row>
        <row r="168">
          <cell r="A168" t="str">
            <v>ENJMAX</v>
          </cell>
          <cell r="B168" t="str">
            <v>ENJMAX</v>
          </cell>
          <cell r="C168" t="str">
            <v>MAXI</v>
          </cell>
        </row>
        <row r="169">
          <cell r="A169" t="str">
            <v>ENJO01</v>
          </cell>
          <cell r="B169" t="str">
            <v>OKPOK</v>
          </cell>
          <cell r="C169" t="str">
            <v>NAMAX</v>
          </cell>
        </row>
        <row r="170">
          <cell r="A170" t="str">
            <v>EVAUTO</v>
          </cell>
          <cell r="B170" t="str">
            <v>SBZADE</v>
          </cell>
          <cell r="C170" t="str">
            <v>AUTBRI</v>
          </cell>
        </row>
        <row r="171">
          <cell r="A171" t="str">
            <v>FBANAR</v>
          </cell>
          <cell r="B171" t="str">
            <v>DZK</v>
          </cell>
          <cell r="C171" t="str">
            <v>DJEKLU</v>
          </cell>
        </row>
        <row r="172">
          <cell r="A172" t="str">
            <v>FBARAC</v>
          </cell>
          <cell r="B172" t="str">
            <v>FBARAC</v>
          </cell>
          <cell r="C172" t="str">
            <v>NASLST</v>
          </cell>
        </row>
        <row r="173">
          <cell r="A173" t="str">
            <v>FIPOU</v>
          </cell>
          <cell r="B173" t="str">
            <v>FIL</v>
          </cell>
          <cell r="C173" t="str">
            <v>FIL</v>
          </cell>
        </row>
        <row r="174">
          <cell r="A174" t="str">
            <v>FIRBAG</v>
          </cell>
          <cell r="B174" t="str">
            <v>MREZA</v>
          </cell>
          <cell r="C174" t="str">
            <v>MREZA</v>
          </cell>
        </row>
        <row r="175">
          <cell r="A175" t="str">
            <v>FOLHOM</v>
          </cell>
          <cell r="B175" t="str">
            <v>FOLHOM</v>
          </cell>
          <cell r="C175" t="str">
            <v>PROSVJ</v>
          </cell>
        </row>
        <row r="176">
          <cell r="A176" t="str">
            <v>FPASS</v>
          </cell>
          <cell r="B176" t="str">
            <v>FPASS</v>
          </cell>
          <cell r="C176" t="str">
            <v>RUCKOC</v>
          </cell>
        </row>
        <row r="177">
          <cell r="A177" t="str">
            <v>GALERI</v>
          </cell>
          <cell r="B177" t="str">
            <v>NOSPRT</v>
          </cell>
          <cell r="C177" t="str">
            <v>KRONOS</v>
          </cell>
        </row>
        <row r="178">
          <cell r="A178" t="str">
            <v>GALERT</v>
          </cell>
          <cell r="B178" t="str">
            <v>GALERT</v>
          </cell>
          <cell r="C178" t="str">
            <v>KROVNO</v>
          </cell>
        </row>
        <row r="179">
          <cell r="A179" t="str">
            <v>GIRAFO</v>
          </cell>
          <cell r="B179" t="str">
            <v>DVIROB</v>
          </cell>
          <cell r="C179" t="str">
            <v>GIRAFO</v>
          </cell>
        </row>
        <row r="180">
          <cell r="A180" t="str">
            <v>GIRAPL</v>
          </cell>
          <cell r="B180" t="str">
            <v>DVIRPL</v>
          </cell>
          <cell r="C180" t="str">
            <v>PORUPL</v>
          </cell>
        </row>
        <row r="181">
          <cell r="A181" t="str">
            <v>GIRAVT</v>
          </cell>
          <cell r="B181" t="str">
            <v>DVIZRO</v>
          </cell>
          <cell r="C181" t="str">
            <v>PORUB</v>
          </cell>
        </row>
        <row r="182">
          <cell r="A182" t="str">
            <v>HACAEC</v>
          </cell>
          <cell r="B182" t="str">
            <v>OBLOGA</v>
          </cell>
          <cell r="C182" t="str">
            <v>BOCOBL</v>
          </cell>
        </row>
        <row r="183">
          <cell r="A183" t="str">
            <v>HAYCHA</v>
          </cell>
          <cell r="B183" t="str">
            <v>HAYCHA</v>
          </cell>
          <cell r="C183" t="str">
            <v>PODVRA</v>
          </cell>
        </row>
        <row r="184">
          <cell r="A184" t="str">
            <v>HAYN02</v>
          </cell>
          <cell r="B184" t="str">
            <v>HAYN02</v>
          </cell>
          <cell r="C184" t="str">
            <v>DVODVR</v>
          </cell>
        </row>
        <row r="185">
          <cell r="A185" t="str">
            <v>HAYON</v>
          </cell>
          <cell r="B185" t="str">
            <v>DVIVRA</v>
          </cell>
          <cell r="C185" t="str">
            <v>PODIZV</v>
          </cell>
        </row>
        <row r="186">
          <cell r="A186" t="str">
            <v>HAYVIT</v>
          </cell>
          <cell r="B186" t="str">
            <v>STEK</v>
          </cell>
          <cell r="C186" t="str">
            <v>OSTAK</v>
          </cell>
        </row>
        <row r="187">
          <cell r="A187" t="str">
            <v>INFR</v>
          </cell>
          <cell r="B187" t="str">
            <v>CINF</v>
          </cell>
          <cell r="C187" t="str">
            <v>INFR</v>
          </cell>
        </row>
        <row r="188">
          <cell r="A188" t="str">
            <v>JALU01</v>
          </cell>
          <cell r="B188" t="str">
            <v>ALU1</v>
          </cell>
          <cell r="C188" t="str">
            <v>ALU1</v>
          </cell>
        </row>
        <row r="189">
          <cell r="A189" t="str">
            <v>JALU02</v>
          </cell>
          <cell r="B189" t="str">
            <v>ALU2</v>
          </cell>
          <cell r="C189" t="str">
            <v>ALU2</v>
          </cell>
        </row>
        <row r="190">
          <cell r="A190" t="str">
            <v>JALU03</v>
          </cell>
          <cell r="B190" t="str">
            <v>JALU03</v>
          </cell>
          <cell r="C190" t="str">
            <v>ALU3</v>
          </cell>
        </row>
        <row r="191">
          <cell r="A191" t="str">
            <v>JALU14</v>
          </cell>
          <cell r="B191" t="str">
            <v>ALU14</v>
          </cell>
          <cell r="C191" t="str">
            <v>JALU14</v>
          </cell>
        </row>
        <row r="192">
          <cell r="A192" t="str">
            <v>JALU15</v>
          </cell>
          <cell r="B192" t="str">
            <v>ALU15</v>
          </cell>
          <cell r="C192" t="str">
            <v>JALU15</v>
          </cell>
        </row>
        <row r="193">
          <cell r="A193" t="str">
            <v>JANALU</v>
          </cell>
          <cell r="B193" t="str">
            <v>ALU</v>
          </cell>
          <cell r="C193" t="str">
            <v>ALU</v>
          </cell>
        </row>
        <row r="194">
          <cell r="A194" t="str">
            <v>JANTO1</v>
          </cell>
          <cell r="B194" t="str">
            <v>14COL</v>
          </cell>
          <cell r="C194" t="str">
            <v>14COLA</v>
          </cell>
        </row>
        <row r="195">
          <cell r="A195" t="str">
            <v>JTOL14</v>
          </cell>
          <cell r="B195" t="str">
            <v>PLAT14</v>
          </cell>
          <cell r="C195" t="str">
            <v>JTOL14</v>
          </cell>
        </row>
        <row r="196">
          <cell r="A196" t="str">
            <v>KIT850</v>
          </cell>
          <cell r="B196" t="str">
            <v>OS850</v>
          </cell>
          <cell r="C196" t="str">
            <v>POVNOS</v>
          </cell>
        </row>
        <row r="197">
          <cell r="A197" t="str">
            <v>KSET</v>
          </cell>
          <cell r="B197" t="str">
            <v>KAS</v>
          </cell>
          <cell r="C197" t="str">
            <v>KSET</v>
          </cell>
        </row>
        <row r="198">
          <cell r="A198" t="str">
            <v>KTGREP</v>
          </cell>
          <cell r="B198" t="str">
            <v>KTGREP</v>
          </cell>
          <cell r="C198" t="str">
            <v>PRIBOR</v>
          </cell>
        </row>
        <row r="199">
          <cell r="A199" t="str">
            <v>LAC</v>
          </cell>
          <cell r="B199" t="str">
            <v>OZS</v>
          </cell>
          <cell r="C199" t="str">
            <v>GST</v>
          </cell>
        </row>
        <row r="200">
          <cell r="A200" t="str">
            <v>LADECH</v>
          </cell>
          <cell r="B200" t="str">
            <v>XENON</v>
          </cell>
          <cell r="C200" t="str">
            <v>XENON</v>
          </cell>
        </row>
        <row r="201">
          <cell r="A201" t="str">
            <v>LAMAVT</v>
          </cell>
          <cell r="B201" t="str">
            <v>LAMAVT</v>
          </cell>
          <cell r="C201" t="str">
            <v>AERO</v>
          </cell>
        </row>
        <row r="202">
          <cell r="A202" t="str">
            <v>LAROU</v>
          </cell>
          <cell r="B202" t="str">
            <v>DVISTE</v>
          </cell>
          <cell r="C202" t="str">
            <v>STSOTV</v>
          </cell>
        </row>
        <row r="203">
          <cell r="A203" t="str">
            <v>LAVAND</v>
          </cell>
          <cell r="B203" t="str">
            <v>PISANA</v>
          </cell>
          <cell r="C203" t="str">
            <v>LAVAND</v>
          </cell>
        </row>
        <row r="204">
          <cell r="A204" t="str">
            <v>LAVPH</v>
          </cell>
          <cell r="B204" t="str">
            <v>BRISZA</v>
          </cell>
          <cell r="C204" t="str">
            <v>PRSVJ</v>
          </cell>
        </row>
        <row r="205">
          <cell r="A205" t="str">
            <v>LECMP3</v>
          </cell>
          <cell r="B205" t="str">
            <v>LECMP3</v>
          </cell>
          <cell r="C205" t="str">
            <v>ACBOX</v>
          </cell>
        </row>
        <row r="206">
          <cell r="A206" t="str">
            <v>LNC</v>
          </cell>
          <cell r="B206" t="str">
            <v>NOZS</v>
          </cell>
          <cell r="C206" t="str">
            <v>LIMVR</v>
          </cell>
        </row>
        <row r="207">
          <cell r="A207" t="str">
            <v>LVARAP</v>
          </cell>
          <cell r="B207" t="str">
            <v>STEKEL</v>
          </cell>
          <cell r="C207" t="str">
            <v>ELSTRB</v>
          </cell>
        </row>
        <row r="208">
          <cell r="A208" t="str">
            <v>LVAREL</v>
          </cell>
          <cell r="B208" t="str">
            <v>ZASEL</v>
          </cell>
          <cell r="C208" t="str">
            <v>ELST</v>
          </cell>
        </row>
        <row r="209">
          <cell r="A209" t="str">
            <v>LVAVAP</v>
          </cell>
          <cell r="B209" t="str">
            <v>AVZAP</v>
          </cell>
          <cell r="C209" t="str">
            <v>LVAVAP</v>
          </cell>
        </row>
        <row r="210">
          <cell r="A210" t="str">
            <v>LVAVEL</v>
          </cell>
          <cell r="B210" t="str">
            <v>ELSTE</v>
          </cell>
          <cell r="C210" t="str">
            <v>ESTK</v>
          </cell>
        </row>
        <row r="211">
          <cell r="A211" t="str">
            <v>LVAVIP</v>
          </cell>
          <cell r="B211" t="str">
            <v>LVAVIP</v>
          </cell>
          <cell r="C211" t="str">
            <v>IMOPS</v>
          </cell>
        </row>
        <row r="212">
          <cell r="A212" t="str">
            <v>LVCIPE</v>
          </cell>
          <cell r="B212" t="str">
            <v>LVCIPE</v>
          </cell>
          <cell r="C212" t="str">
            <v>PSELVI</v>
          </cell>
        </row>
        <row r="213">
          <cell r="A213" t="str">
            <v>LVE</v>
          </cell>
          <cell r="B213" t="str">
            <v>EDS</v>
          </cell>
          <cell r="C213" t="str">
            <v>ELSTAK</v>
          </cell>
        </row>
        <row r="214">
          <cell r="A214" t="str">
            <v>LVEAR</v>
          </cell>
          <cell r="B214" t="str">
            <v>ELZAS</v>
          </cell>
          <cell r="C214" t="str">
            <v>LVEAR</v>
          </cell>
        </row>
        <row r="215">
          <cell r="A215" t="str">
            <v>LVIT04</v>
          </cell>
          <cell r="B215" t="str">
            <v>LVIT04</v>
          </cell>
          <cell r="C215" t="str">
            <v>BRZ130</v>
          </cell>
        </row>
        <row r="216">
          <cell r="A216" t="str">
            <v>LVPAPI</v>
          </cell>
          <cell r="B216" t="str">
            <v>DVSTSE</v>
          </cell>
          <cell r="C216" t="str">
            <v>ELPREB</v>
          </cell>
        </row>
        <row r="217">
          <cell r="A217" t="str">
            <v>LVTR02</v>
          </cell>
          <cell r="B217" t="str">
            <v>LVTR02</v>
          </cell>
          <cell r="C217" t="str">
            <v>BRZ100</v>
          </cell>
        </row>
        <row r="218">
          <cell r="A218" t="str">
            <v>MONORM</v>
          </cell>
          <cell r="B218" t="str">
            <v>13COL</v>
          </cell>
          <cell r="C218" t="str">
            <v>MONORM</v>
          </cell>
        </row>
        <row r="219">
          <cell r="A219" t="str">
            <v>MOQUET</v>
          </cell>
          <cell r="B219" t="str">
            <v>MOQUET</v>
          </cell>
          <cell r="C219" t="str">
            <v>TEPIH</v>
          </cell>
        </row>
        <row r="220">
          <cell r="A220" t="str">
            <v>MPDAR</v>
          </cell>
          <cell r="B220" t="str">
            <v>MPDAR</v>
          </cell>
          <cell r="C220" t="str">
            <v>STSTEP</v>
          </cell>
        </row>
        <row r="221">
          <cell r="A221" t="str">
            <v>MPLAT</v>
          </cell>
          <cell r="B221" t="str">
            <v>STOPZD</v>
          </cell>
          <cell r="C221" t="str">
            <v>BOSTEP</v>
          </cell>
        </row>
        <row r="222">
          <cell r="A222" t="str">
            <v>NINAV5</v>
          </cell>
          <cell r="B222" t="str">
            <v>NAVIGA</v>
          </cell>
          <cell r="C222" t="str">
            <v>NINAV5</v>
          </cell>
        </row>
        <row r="223">
          <cell r="A223" t="str">
            <v>OUTOEL</v>
          </cell>
          <cell r="B223" t="str">
            <v>SOEL</v>
          </cell>
          <cell r="C223" t="str">
            <v>OUTOEL</v>
          </cell>
        </row>
        <row r="224">
          <cell r="A224" t="str">
            <v>OUTOMA</v>
          </cell>
          <cell r="B224" t="str">
            <v>SORO</v>
          </cell>
          <cell r="C224" t="str">
            <v>OUTOMA</v>
          </cell>
        </row>
        <row r="225">
          <cell r="A225" t="str">
            <v>PACK1</v>
          </cell>
          <cell r="B225" t="str">
            <v>PAKET6</v>
          </cell>
          <cell r="C225" t="str">
            <v>PACK1</v>
          </cell>
        </row>
        <row r="226">
          <cell r="A226" t="str">
            <v>PACK2</v>
          </cell>
          <cell r="B226" t="str">
            <v>PAKET2</v>
          </cell>
          <cell r="C226" t="str">
            <v>PACK2</v>
          </cell>
        </row>
        <row r="227">
          <cell r="A227" t="str">
            <v>PACK6</v>
          </cell>
          <cell r="B227" t="str">
            <v>PACK6</v>
          </cell>
          <cell r="C227" t="str">
            <v>KROM1</v>
          </cell>
        </row>
        <row r="228">
          <cell r="A228" t="str">
            <v>PAELEC</v>
          </cell>
          <cell r="B228" t="str">
            <v>SEDSPO</v>
          </cell>
          <cell r="C228" t="str">
            <v>ELPODS</v>
          </cell>
        </row>
        <row r="229">
          <cell r="A229" t="str">
            <v>PAFIXE</v>
          </cell>
          <cell r="B229" t="str">
            <v>PAFIXE</v>
          </cell>
          <cell r="C229" t="str">
            <v>SJEDF</v>
          </cell>
        </row>
        <row r="230">
          <cell r="A230" t="str">
            <v>PAINCL</v>
          </cell>
          <cell r="B230" t="str">
            <v>SED</v>
          </cell>
          <cell r="C230" t="str">
            <v>PODSSJ</v>
          </cell>
        </row>
        <row r="231">
          <cell r="A231" t="str">
            <v>PAKAME</v>
          </cell>
          <cell r="B231" t="str">
            <v>PKURED</v>
          </cell>
          <cell r="C231" t="str">
            <v>PAKETA</v>
          </cell>
        </row>
        <row r="232">
          <cell r="A232" t="str">
            <v>PAKEL1</v>
          </cell>
          <cell r="B232" t="str">
            <v>PROFI</v>
          </cell>
          <cell r="C232" t="str">
            <v>PAKEL</v>
          </cell>
        </row>
        <row r="233">
          <cell r="A233" t="str">
            <v>PAKENF</v>
          </cell>
          <cell r="B233" t="str">
            <v>PAKOTR</v>
          </cell>
          <cell r="C233" t="str">
            <v>PAKENF</v>
          </cell>
        </row>
        <row r="234">
          <cell r="A234" t="str">
            <v>PAKSP3</v>
          </cell>
          <cell r="B234" t="str">
            <v>PAKETS</v>
          </cell>
          <cell r="C234" t="str">
            <v>PAKSP3</v>
          </cell>
        </row>
        <row r="235">
          <cell r="A235" t="str">
            <v>PALOMB</v>
          </cell>
          <cell r="B235" t="str">
            <v>KOMSED</v>
          </cell>
          <cell r="C235" t="str">
            <v>KONSUS</v>
          </cell>
        </row>
        <row r="236">
          <cell r="A236" t="str">
            <v>PARBUF</v>
          </cell>
          <cell r="B236" t="str">
            <v>OJODSP</v>
          </cell>
          <cell r="C236" t="str">
            <v>BULL</v>
          </cell>
        </row>
        <row r="237">
          <cell r="A237" t="str">
            <v>PAREHA</v>
          </cell>
          <cell r="B237" t="str">
            <v>PAREHA</v>
          </cell>
          <cell r="C237" t="str">
            <v>SUSJED</v>
          </cell>
        </row>
        <row r="238">
          <cell r="A238" t="str">
            <v>PARERA</v>
          </cell>
          <cell r="B238" t="str">
            <v>GIBSED</v>
          </cell>
          <cell r="C238" t="str">
            <v>PARERA</v>
          </cell>
        </row>
        <row r="239">
          <cell r="A239" t="str">
            <v>PARERE</v>
          </cell>
          <cell r="B239" t="str">
            <v>ZLOSED</v>
          </cell>
          <cell r="C239" t="str">
            <v>SKLSJE</v>
          </cell>
        </row>
        <row r="240">
          <cell r="A240" t="str">
            <v>PARHAC</v>
          </cell>
          <cell r="B240" t="str">
            <v>PARHAC</v>
          </cell>
          <cell r="C240" t="str">
            <v>SUPOD</v>
          </cell>
        </row>
        <row r="241">
          <cell r="A241" t="str">
            <v>PARHAP</v>
          </cell>
          <cell r="B241" t="str">
            <v>PARHAP</v>
          </cell>
          <cell r="C241" t="str">
            <v>SUOK</v>
          </cell>
        </row>
        <row r="242">
          <cell r="A242" t="str">
            <v>PARLEL</v>
          </cell>
          <cell r="B242" t="str">
            <v>ELNASL</v>
          </cell>
          <cell r="C242" t="str">
            <v>ELSUVS</v>
          </cell>
        </row>
        <row r="243">
          <cell r="A243" t="str">
            <v>PARMA1</v>
          </cell>
          <cell r="B243" t="str">
            <v>PARMA1</v>
          </cell>
          <cell r="C243" t="str">
            <v>POSUS</v>
          </cell>
        </row>
        <row r="244">
          <cell r="A244" t="str">
            <v>PARP18</v>
          </cell>
          <cell r="B244" t="str">
            <v>180PLO</v>
          </cell>
          <cell r="C244" t="str">
            <v>SV180</v>
          </cell>
        </row>
        <row r="245">
          <cell r="A245" t="str">
            <v>PARP27</v>
          </cell>
          <cell r="B245" t="str">
            <v>270PLO</v>
          </cell>
          <cell r="C245" t="str">
            <v>SV270</v>
          </cell>
        </row>
        <row r="246">
          <cell r="A246" t="str">
            <v>PARV27</v>
          </cell>
          <cell r="B246" t="str">
            <v>270STK</v>
          </cell>
          <cell r="C246" t="str">
            <v>SV270S</v>
          </cell>
        </row>
        <row r="247">
          <cell r="A247" t="str">
            <v>PASANS</v>
          </cell>
          <cell r="B247" t="str">
            <v>PASANS</v>
          </cell>
          <cell r="C247" t="str">
            <v>BEZSUS</v>
          </cell>
        </row>
        <row r="248">
          <cell r="A248" t="str">
            <v>PASFIX</v>
          </cell>
          <cell r="B248" t="str">
            <v>FIKSOV</v>
          </cell>
          <cell r="C248" t="str">
            <v>FIXSSJ</v>
          </cell>
        </row>
        <row r="249">
          <cell r="A249" t="str">
            <v>PBAG01</v>
          </cell>
          <cell r="B249" t="str">
            <v>PBAG01</v>
          </cell>
          <cell r="C249" t="str">
            <v>NOSAC1</v>
          </cell>
        </row>
        <row r="250">
          <cell r="A250" t="str">
            <v>PBAG02</v>
          </cell>
          <cell r="B250" t="str">
            <v>PBAG02</v>
          </cell>
          <cell r="C250" t="str">
            <v>NOSAC2</v>
          </cell>
        </row>
        <row r="251">
          <cell r="A251" t="str">
            <v>PBCH</v>
          </cell>
          <cell r="B251" t="str">
            <v>OGVS</v>
          </cell>
          <cell r="C251" t="str">
            <v>GVS</v>
          </cell>
        </row>
        <row r="252">
          <cell r="A252" t="str">
            <v>PBOR02</v>
          </cell>
          <cell r="B252" t="str">
            <v>DRUARM</v>
          </cell>
          <cell r="C252" t="str">
            <v>APLOC2</v>
          </cell>
        </row>
        <row r="253">
          <cell r="A253" t="str">
            <v>PBRA</v>
          </cell>
          <cell r="B253" t="str">
            <v>PBRA</v>
          </cell>
          <cell r="C253" t="str">
            <v>ATERM</v>
          </cell>
        </row>
        <row r="254">
          <cell r="A254" t="str">
            <v>PCHARG</v>
          </cell>
          <cell r="B254" t="str">
            <v>PCHARG</v>
          </cell>
          <cell r="C254" t="str">
            <v>NOBICI</v>
          </cell>
        </row>
        <row r="255">
          <cell r="A255" t="str">
            <v>PFMOT</v>
          </cell>
          <cell r="B255" t="str">
            <v>ELVTIC</v>
          </cell>
          <cell r="C255" t="str">
            <v>ODIMOT</v>
          </cell>
        </row>
        <row r="256">
          <cell r="A256" t="str">
            <v>PIVANT</v>
          </cell>
          <cell r="B256" t="str">
            <v>SEDVRT</v>
          </cell>
          <cell r="C256" t="str">
            <v>OKRSJE</v>
          </cell>
        </row>
        <row r="257">
          <cell r="A257" t="str">
            <v>PK8400</v>
          </cell>
          <cell r="B257" t="str">
            <v>PK8400</v>
          </cell>
          <cell r="C257" t="str">
            <v>KROM2</v>
          </cell>
        </row>
        <row r="258">
          <cell r="A258" t="str">
            <v>PK8444</v>
          </cell>
          <cell r="B258" t="str">
            <v>PK8444</v>
          </cell>
          <cell r="C258" t="str">
            <v>XENOPA</v>
          </cell>
        </row>
        <row r="259">
          <cell r="A259" t="str">
            <v>PK851</v>
          </cell>
          <cell r="B259" t="str">
            <v>PK851</v>
          </cell>
          <cell r="C259" t="str">
            <v>PAKUD</v>
          </cell>
        </row>
        <row r="260">
          <cell r="A260" t="str">
            <v>PK852</v>
          </cell>
          <cell r="B260" t="str">
            <v>PK852</v>
          </cell>
          <cell r="C260" t="str">
            <v>PAKVI</v>
          </cell>
        </row>
        <row r="261">
          <cell r="A261" t="str">
            <v>PK853</v>
          </cell>
          <cell r="B261" t="str">
            <v>PK853</v>
          </cell>
          <cell r="C261" t="str">
            <v>PAKETI</v>
          </cell>
        </row>
        <row r="262">
          <cell r="A262" t="str">
            <v>PKATH</v>
          </cell>
          <cell r="B262" t="str">
            <v>PAKETK</v>
          </cell>
          <cell r="C262" t="str">
            <v>PKATH</v>
          </cell>
        </row>
        <row r="263">
          <cell r="A263" t="str">
            <v>PKCA03</v>
          </cell>
          <cell r="B263" t="str">
            <v>PAKLI</v>
          </cell>
          <cell r="C263" t="str">
            <v>PKCA03</v>
          </cell>
        </row>
        <row r="264">
          <cell r="A264" t="str">
            <v>PKCCAB</v>
          </cell>
          <cell r="B264" t="str">
            <v>PKCCAB</v>
          </cell>
          <cell r="C264" t="str">
            <v>PAKUDO</v>
          </cell>
        </row>
        <row r="265">
          <cell r="A265" t="str">
            <v>PKCFT</v>
          </cell>
          <cell r="B265" t="str">
            <v>PAKCON</v>
          </cell>
          <cell r="C265" t="str">
            <v>PKCFT</v>
          </cell>
        </row>
        <row r="266">
          <cell r="A266" t="str">
            <v>PKCLM1</v>
          </cell>
          <cell r="B266" t="str">
            <v>PAKLAT</v>
          </cell>
          <cell r="C266" t="str">
            <v>PKCLM1</v>
          </cell>
        </row>
        <row r="267">
          <cell r="A267" t="str">
            <v>PKCONF</v>
          </cell>
          <cell r="B267" t="str">
            <v>KONFOR</v>
          </cell>
          <cell r="C267" t="str">
            <v>CONFOR</v>
          </cell>
        </row>
        <row r="268">
          <cell r="A268" t="str">
            <v>PKCORN</v>
          </cell>
          <cell r="B268" t="str">
            <v>PAKETI</v>
          </cell>
          <cell r="C268" t="str">
            <v>PKCORN</v>
          </cell>
        </row>
        <row r="269">
          <cell r="A269" t="str">
            <v>PKCOTH</v>
          </cell>
          <cell r="B269" t="str">
            <v>PKATER</v>
          </cell>
          <cell r="C269" t="str">
            <v>KATER</v>
          </cell>
        </row>
        <row r="270">
          <cell r="A270" t="str">
            <v>PKELEC</v>
          </cell>
          <cell r="B270" t="str">
            <v>PELECT</v>
          </cell>
          <cell r="C270" t="str">
            <v>PKELEC</v>
          </cell>
        </row>
        <row r="271">
          <cell r="A271" t="str">
            <v>PKEQ1</v>
          </cell>
          <cell r="B271" t="str">
            <v>PAKET1</v>
          </cell>
          <cell r="C271" t="str">
            <v>PKEQ1</v>
          </cell>
        </row>
        <row r="272">
          <cell r="A272" t="str">
            <v>PKEQ4</v>
          </cell>
          <cell r="B272" t="str">
            <v>PAKET4</v>
          </cell>
          <cell r="C272" t="str">
            <v>PKEQ4</v>
          </cell>
        </row>
        <row r="273">
          <cell r="A273" t="str">
            <v>PKEQ5</v>
          </cell>
          <cell r="B273" t="str">
            <v>PAKET5</v>
          </cell>
          <cell r="C273" t="str">
            <v>PKEQ5</v>
          </cell>
        </row>
        <row r="274">
          <cell r="A274" t="str">
            <v>PKERGO</v>
          </cell>
          <cell r="B274" t="str">
            <v>PAKETE</v>
          </cell>
          <cell r="C274" t="str">
            <v>PAKETE</v>
          </cell>
        </row>
        <row r="275">
          <cell r="A275" t="str">
            <v>PKFAMI</v>
          </cell>
          <cell r="B275" t="str">
            <v>PKFAMI</v>
          </cell>
          <cell r="C275" t="str">
            <v>OBIPAK</v>
          </cell>
        </row>
        <row r="276">
          <cell r="A276" t="str">
            <v>PKFONC</v>
          </cell>
          <cell r="B276" t="str">
            <v>PKFONC</v>
          </cell>
          <cell r="C276" t="str">
            <v>EPAK</v>
          </cell>
        </row>
        <row r="277">
          <cell r="A277" t="str">
            <v>PKGF1</v>
          </cell>
          <cell r="B277" t="str">
            <v>PKGF1</v>
          </cell>
          <cell r="C277" t="str">
            <v>RECARO</v>
          </cell>
        </row>
        <row r="278">
          <cell r="A278" t="str">
            <v>PKHIV</v>
          </cell>
          <cell r="B278" t="str">
            <v>PKHIV</v>
          </cell>
          <cell r="C278" t="str">
            <v>PAKZIM</v>
          </cell>
        </row>
        <row r="279">
          <cell r="A279" t="str">
            <v>PKHIV1</v>
          </cell>
          <cell r="B279" t="str">
            <v>PAKETZ</v>
          </cell>
          <cell r="C279" t="str">
            <v>PKHIV1</v>
          </cell>
        </row>
        <row r="280">
          <cell r="A280" t="str">
            <v>PKLUXE</v>
          </cell>
          <cell r="B280" t="str">
            <v>PAKETL</v>
          </cell>
          <cell r="C280" t="str">
            <v>PKLUXE</v>
          </cell>
        </row>
        <row r="281">
          <cell r="A281" t="str">
            <v>PKTHER</v>
          </cell>
          <cell r="B281" t="str">
            <v>ATPAK</v>
          </cell>
          <cell r="C281" t="str">
            <v>PAKTER</v>
          </cell>
        </row>
        <row r="282">
          <cell r="A282" t="str">
            <v>PKUTI</v>
          </cell>
          <cell r="B282" t="str">
            <v>PAKET</v>
          </cell>
          <cell r="C282" t="str">
            <v>PKUTI</v>
          </cell>
        </row>
        <row r="283">
          <cell r="A283" t="str">
            <v>PKVITR</v>
          </cell>
          <cell r="B283" t="str">
            <v>PAKZAS</v>
          </cell>
          <cell r="C283" t="str">
            <v>VITRAG</v>
          </cell>
        </row>
        <row r="284">
          <cell r="A284" t="str">
            <v>PLBOIS</v>
          </cell>
          <cell r="B284" t="str">
            <v>LESTLA</v>
          </cell>
          <cell r="C284" t="str">
            <v>PLBOIS</v>
          </cell>
        </row>
        <row r="285">
          <cell r="A285" t="str">
            <v>PLCBOR</v>
          </cell>
          <cell r="B285" t="str">
            <v>LESPRT</v>
          </cell>
          <cell r="C285" t="str">
            <v>PLCBOR</v>
          </cell>
        </row>
        <row r="286">
          <cell r="A286" t="str">
            <v>PLCRES</v>
          </cell>
          <cell r="B286" t="str">
            <v>LESTOV</v>
          </cell>
          <cell r="C286" t="str">
            <v>DRVPOD</v>
          </cell>
        </row>
        <row r="287">
          <cell r="A287" t="str">
            <v>PLDB</v>
          </cell>
          <cell r="B287" t="str">
            <v>KDVB</v>
          </cell>
          <cell r="C287" t="str">
            <v>PLDB</v>
          </cell>
        </row>
        <row r="288">
          <cell r="A288" t="str">
            <v>PLDCT</v>
          </cell>
          <cell r="B288" t="str">
            <v>DRSDVR</v>
          </cell>
          <cell r="C288" t="str">
            <v>KLIVR</v>
          </cell>
        </row>
        <row r="289">
          <cell r="A289" t="str">
            <v>PLDCVF</v>
          </cell>
          <cell r="B289" t="str">
            <v>DDVSTK</v>
          </cell>
          <cell r="C289" t="str">
            <v>DESKLO</v>
          </cell>
        </row>
        <row r="290">
          <cell r="A290" t="str">
            <v>PLDCVO</v>
          </cell>
          <cell r="B290" t="str">
            <v>BOCOKN</v>
          </cell>
          <cell r="C290" t="str">
            <v>DKVRO</v>
          </cell>
        </row>
        <row r="291">
          <cell r="A291" t="str">
            <v>PLGB</v>
          </cell>
          <cell r="B291" t="str">
            <v>KLV</v>
          </cell>
          <cell r="C291" t="str">
            <v>PLGB</v>
          </cell>
        </row>
        <row r="292">
          <cell r="A292" t="str">
            <v>PLGC</v>
          </cell>
          <cell r="B292" t="str">
            <v>DLV</v>
          </cell>
          <cell r="C292" t="str">
            <v>PLGC</v>
          </cell>
        </row>
        <row r="293">
          <cell r="A293" t="str">
            <v>PLGCT</v>
          </cell>
          <cell r="B293" t="str">
            <v>LDVPLO</v>
          </cell>
          <cell r="C293" t="str">
            <v>LKVLIM</v>
          </cell>
        </row>
        <row r="294">
          <cell r="A294" t="str">
            <v>PLGCVF</v>
          </cell>
          <cell r="B294" t="str">
            <v>LDVSTK</v>
          </cell>
          <cell r="C294" t="str">
            <v>LKVOST</v>
          </cell>
        </row>
        <row r="295">
          <cell r="A295" t="str">
            <v>PLGCVO</v>
          </cell>
          <cell r="B295" t="str">
            <v>LDVSTE</v>
          </cell>
          <cell r="C295" t="str">
            <v>LKVRO</v>
          </cell>
        </row>
        <row r="296">
          <cell r="A296" t="str">
            <v>PLINT</v>
          </cell>
          <cell r="B296" t="str">
            <v>NOTZAS</v>
          </cell>
          <cell r="C296" t="str">
            <v>PODROB</v>
          </cell>
        </row>
        <row r="297">
          <cell r="A297" t="str">
            <v>PNLDT</v>
          </cell>
          <cell r="B297" t="str">
            <v>PNLDT</v>
          </cell>
          <cell r="C297" t="str">
            <v>LIMBOK</v>
          </cell>
        </row>
        <row r="298">
          <cell r="A298" t="str">
            <v>PNLGVF</v>
          </cell>
          <cell r="B298" t="str">
            <v>PNLGVF</v>
          </cell>
          <cell r="C298" t="str">
            <v>LOBOSF</v>
          </cell>
        </row>
        <row r="299">
          <cell r="A299" t="str">
            <v>POARPL</v>
          </cell>
          <cell r="B299" t="str">
            <v>PLOC</v>
          </cell>
          <cell r="C299" t="str">
            <v>NEGRES</v>
          </cell>
        </row>
        <row r="300">
          <cell r="A300" t="str">
            <v>POARVI</v>
          </cell>
          <cell r="B300" t="str">
            <v>STEKLO</v>
          </cell>
          <cell r="C300" t="str">
            <v>STAKLO</v>
          </cell>
        </row>
        <row r="301">
          <cell r="A301" t="str">
            <v>PRANGE</v>
          </cell>
          <cell r="B301" t="str">
            <v>PRANGE</v>
          </cell>
          <cell r="C301" t="str">
            <v>PRETUP</v>
          </cell>
        </row>
        <row r="302">
          <cell r="A302" t="str">
            <v>PRCFAR</v>
          </cell>
          <cell r="B302" t="str">
            <v>PRCFAR</v>
          </cell>
          <cell r="C302" t="str">
            <v>6NASL</v>
          </cell>
        </row>
        <row r="303">
          <cell r="A303" t="str">
            <v>PREGAL</v>
          </cell>
          <cell r="B303" t="str">
            <v>PREGAL</v>
          </cell>
          <cell r="C303" t="str">
            <v>KLIZA</v>
          </cell>
        </row>
        <row r="304">
          <cell r="A304" t="str">
            <v>PRERAD</v>
          </cell>
          <cell r="B304" t="str">
            <v>PREDOP</v>
          </cell>
          <cell r="C304" t="str">
            <v>PRERAD</v>
          </cell>
        </row>
        <row r="305">
          <cell r="A305" t="str">
            <v>PRETEL</v>
          </cell>
          <cell r="B305" t="str">
            <v>PRETEL</v>
          </cell>
          <cell r="C305" t="str">
            <v>GSM</v>
          </cell>
        </row>
        <row r="306">
          <cell r="A306" t="str">
            <v>PRIACC</v>
          </cell>
          <cell r="B306" t="str">
            <v>PRIACC</v>
          </cell>
          <cell r="C306" t="str">
            <v>UTICNI</v>
          </cell>
        </row>
        <row r="307">
          <cell r="A307" t="str">
            <v>PRLOO1</v>
          </cell>
          <cell r="B307" t="str">
            <v>PRLOO1</v>
          </cell>
          <cell r="C307" t="str">
            <v>KROM</v>
          </cell>
        </row>
        <row r="308">
          <cell r="A308" t="str">
            <v>PRLUXE</v>
          </cell>
          <cell r="B308" t="str">
            <v>PRLUXE</v>
          </cell>
          <cell r="C308" t="str">
            <v>PRLUX</v>
          </cell>
        </row>
        <row r="309">
          <cell r="A309" t="str">
            <v>PROJ2</v>
          </cell>
          <cell r="B309" t="str">
            <v>PROJ2</v>
          </cell>
          <cell r="C309" t="str">
            <v>SVJE2</v>
          </cell>
        </row>
        <row r="310">
          <cell r="A310" t="str">
            <v>PROJ3</v>
          </cell>
          <cell r="B310" t="str">
            <v>PROJ3</v>
          </cell>
          <cell r="C310" t="str">
            <v>SVJE3</v>
          </cell>
        </row>
        <row r="311">
          <cell r="A311" t="str">
            <v>PROJAB</v>
          </cell>
          <cell r="B311" t="str">
            <v>MEGL</v>
          </cell>
          <cell r="C311" t="str">
            <v>MAGL</v>
          </cell>
        </row>
        <row r="312">
          <cell r="A312" t="str">
            <v>PROJAD</v>
          </cell>
          <cell r="B312" t="str">
            <v>MEG</v>
          </cell>
          <cell r="C312" t="str">
            <v>PROJAD</v>
          </cell>
        </row>
        <row r="313">
          <cell r="A313" t="str">
            <v>PROJDO</v>
          </cell>
          <cell r="B313" t="str">
            <v>ZARDO</v>
          </cell>
          <cell r="C313" t="str">
            <v>PROJDO</v>
          </cell>
        </row>
        <row r="314">
          <cell r="A314" t="str">
            <v>PROSCS</v>
          </cell>
          <cell r="B314" t="str">
            <v>ZASCIT</v>
          </cell>
          <cell r="C314" t="str">
            <v>ZASTI</v>
          </cell>
        </row>
        <row r="315">
          <cell r="A315" t="str">
            <v>PRRAN</v>
          </cell>
          <cell r="B315" t="str">
            <v>PRRAN</v>
          </cell>
          <cell r="C315" t="str">
            <v>PRESJ</v>
          </cell>
        </row>
        <row r="316">
          <cell r="A316" t="str">
            <v>PRSPTR</v>
          </cell>
          <cell r="B316" t="str">
            <v>PRSPTR</v>
          </cell>
          <cell r="C316" t="str">
            <v>SPSASI</v>
          </cell>
        </row>
        <row r="317">
          <cell r="A317" t="str">
            <v>PRTREN</v>
          </cell>
          <cell r="B317" t="str">
            <v>PRTREN</v>
          </cell>
          <cell r="C317" t="str">
            <v>SIGOZ</v>
          </cell>
        </row>
        <row r="318">
          <cell r="A318" t="str">
            <v>PSP</v>
          </cell>
          <cell r="B318" t="str">
            <v>PLAT</v>
          </cell>
          <cell r="C318" t="str">
            <v>PNEU</v>
          </cell>
        </row>
        <row r="319">
          <cell r="A319" t="str">
            <v>PSPMRE</v>
          </cell>
          <cell r="B319" t="str">
            <v>PSPMRE</v>
          </cell>
          <cell r="C319" t="str">
            <v>OSVOG</v>
          </cell>
        </row>
        <row r="320">
          <cell r="A320" t="str">
            <v>PTANCC</v>
          </cell>
          <cell r="B320" t="str">
            <v>PTANCC</v>
          </cell>
          <cell r="C320" t="str">
            <v>KUKICE</v>
          </cell>
        </row>
        <row r="321">
          <cell r="A321" t="str">
            <v>PTANPC</v>
          </cell>
          <cell r="B321" t="str">
            <v>PTANPC</v>
          </cell>
          <cell r="C321" t="str">
            <v>DKUKIC</v>
          </cell>
        </row>
        <row r="322">
          <cell r="A322" t="str">
            <v>PTANPL</v>
          </cell>
          <cell r="B322" t="str">
            <v>PRITRD</v>
          </cell>
          <cell r="C322" t="str">
            <v>DRZAC</v>
          </cell>
        </row>
        <row r="323">
          <cell r="A323" t="str">
            <v>PTCAV</v>
          </cell>
          <cell r="B323" t="str">
            <v>ZATEG</v>
          </cell>
          <cell r="C323" t="str">
            <v>PTCAV</v>
          </cell>
        </row>
        <row r="324">
          <cell r="A324" t="str">
            <v>RADI</v>
          </cell>
          <cell r="B324" t="str">
            <v>RK</v>
          </cell>
          <cell r="C324" t="str">
            <v>RADI</v>
          </cell>
        </row>
        <row r="325">
          <cell r="A325" t="str">
            <v>RALU14</v>
          </cell>
          <cell r="B325" t="str">
            <v>RALU14</v>
          </cell>
          <cell r="C325" t="str">
            <v>ALU14</v>
          </cell>
        </row>
        <row r="326">
          <cell r="A326" t="str">
            <v>RALU15</v>
          </cell>
          <cell r="B326" t="str">
            <v>RALU15</v>
          </cell>
          <cell r="C326" t="str">
            <v>ALU15</v>
          </cell>
        </row>
        <row r="327">
          <cell r="A327" t="str">
            <v>RALU16</v>
          </cell>
          <cell r="B327" t="str">
            <v>RALU16</v>
          </cell>
          <cell r="C327" t="str">
            <v>ALU16</v>
          </cell>
        </row>
        <row r="328">
          <cell r="A328" t="str">
            <v>RALU17</v>
          </cell>
          <cell r="B328" t="str">
            <v>RALU17</v>
          </cell>
          <cell r="C328" t="str">
            <v>ALU17</v>
          </cell>
        </row>
        <row r="329">
          <cell r="A329" t="str">
            <v>RALU18</v>
          </cell>
          <cell r="B329" t="str">
            <v>RALU18</v>
          </cell>
          <cell r="C329" t="str">
            <v>ALU18</v>
          </cell>
        </row>
        <row r="330">
          <cell r="A330" t="str">
            <v>RANPAV</v>
          </cell>
          <cell r="B330" t="str">
            <v>POLMAL</v>
          </cell>
          <cell r="C330" t="str">
            <v>POLMAL</v>
          </cell>
        </row>
        <row r="331">
          <cell r="A331" t="str">
            <v>RANPRE</v>
          </cell>
          <cell r="B331" t="str">
            <v>POLVEL</v>
          </cell>
          <cell r="C331" t="str">
            <v>POLVEL</v>
          </cell>
        </row>
        <row r="332">
          <cell r="A332" t="str">
            <v>RANSUP</v>
          </cell>
          <cell r="B332" t="str">
            <v>MREPOL</v>
          </cell>
          <cell r="C332" t="str">
            <v>RANSUP</v>
          </cell>
        </row>
        <row r="333">
          <cell r="A333" t="str">
            <v>RC4X15</v>
          </cell>
          <cell r="B333" t="str">
            <v>4X15</v>
          </cell>
          <cell r="C333" t="str">
            <v>RC4X15</v>
          </cell>
        </row>
        <row r="334">
          <cell r="A334" t="str">
            <v>RDAVAR</v>
          </cell>
          <cell r="B334" t="str">
            <v>RDAVAR</v>
          </cell>
          <cell r="C334" t="str">
            <v>PARKSS</v>
          </cell>
        </row>
        <row r="335">
          <cell r="A335" t="str">
            <v>RDPRAR</v>
          </cell>
          <cell r="B335" t="str">
            <v>RDPRAR</v>
          </cell>
          <cell r="C335" t="str">
            <v>PARKIS</v>
          </cell>
        </row>
        <row r="336">
          <cell r="A336" t="str">
            <v>RDPROX</v>
          </cell>
          <cell r="B336" t="str">
            <v>SEPRPA</v>
          </cell>
          <cell r="C336" t="str">
            <v>PARKIR</v>
          </cell>
        </row>
        <row r="337">
          <cell r="A337" t="str">
            <v>REDGI</v>
          </cell>
          <cell r="B337" t="str">
            <v>OGOGL</v>
          </cell>
          <cell r="C337" t="str">
            <v>REDGI</v>
          </cell>
        </row>
        <row r="338">
          <cell r="A338" t="str">
            <v>REGVIT</v>
          </cell>
          <cell r="B338" t="str">
            <v>REGVIT</v>
          </cell>
          <cell r="C338" t="str">
            <v>RIOB</v>
          </cell>
        </row>
        <row r="339">
          <cell r="A339" t="str">
            <v>RES100</v>
          </cell>
          <cell r="B339" t="str">
            <v>100L</v>
          </cell>
          <cell r="C339" t="str">
            <v>100L</v>
          </cell>
        </row>
        <row r="340">
          <cell r="A340" t="str">
            <v>RET05</v>
          </cell>
          <cell r="B340" t="str">
            <v>RET05</v>
          </cell>
          <cell r="C340" t="str">
            <v>SKLRET</v>
          </cell>
        </row>
        <row r="341">
          <cell r="A341" t="str">
            <v>RETC</v>
          </cell>
          <cell r="B341" t="str">
            <v>OBOGL</v>
          </cell>
          <cell r="C341" t="str">
            <v>ORET</v>
          </cell>
        </row>
        <row r="342">
          <cell r="A342" t="str">
            <v>RETRAB</v>
          </cell>
          <cell r="B342" t="str">
            <v>POKOGL</v>
          </cell>
          <cell r="C342" t="str">
            <v>ELRET</v>
          </cell>
        </row>
        <row r="343">
          <cell r="A343" t="str">
            <v>RETRCR</v>
          </cell>
          <cell r="B343" t="str">
            <v>RETRCR</v>
          </cell>
          <cell r="C343" t="str">
            <v>UNRET</v>
          </cell>
        </row>
        <row r="344">
          <cell r="A344" t="str">
            <v>RETREM</v>
          </cell>
          <cell r="B344" t="str">
            <v>RETREM</v>
          </cell>
          <cell r="C344" t="str">
            <v>ELOG</v>
          </cell>
        </row>
        <row r="345">
          <cell r="A345" t="str">
            <v>RETROE</v>
          </cell>
          <cell r="B345" t="str">
            <v>ELOG</v>
          </cell>
          <cell r="C345" t="str">
            <v>ELVOG</v>
          </cell>
        </row>
        <row r="346">
          <cell r="A346" t="str">
            <v>RETROR</v>
          </cell>
          <cell r="B346" t="str">
            <v>OGL</v>
          </cell>
          <cell r="C346" t="str">
            <v>RETROR</v>
          </cell>
        </row>
        <row r="347">
          <cell r="A347" t="str">
            <v>RETVIS</v>
          </cell>
          <cell r="B347" t="str">
            <v>LECA</v>
          </cell>
          <cell r="C347" t="str">
            <v>RETVIS</v>
          </cell>
        </row>
        <row r="348">
          <cell r="A348" t="str">
            <v>RHENF</v>
          </cell>
          <cell r="B348" t="str">
            <v>INTSED</v>
          </cell>
          <cell r="C348" t="str">
            <v>RHENF</v>
          </cell>
        </row>
        <row r="349">
          <cell r="A349" t="str">
            <v>RIDLAR</v>
          </cell>
          <cell r="B349" t="str">
            <v>RIDLAR</v>
          </cell>
          <cell r="C349" t="str">
            <v>STRAZV</v>
          </cell>
        </row>
        <row r="350">
          <cell r="A350" t="str">
            <v>RIDO01</v>
          </cell>
          <cell r="B350" t="str">
            <v>RIDO01</v>
          </cell>
          <cell r="C350" t="str">
            <v>SJEN1</v>
          </cell>
        </row>
        <row r="351">
          <cell r="A351" t="str">
            <v>RIDO03</v>
          </cell>
          <cell r="B351" t="str">
            <v>RIDO03</v>
          </cell>
          <cell r="C351" t="str">
            <v>SJEN3</v>
          </cell>
        </row>
        <row r="352">
          <cell r="A352" t="str">
            <v>RIDOAR</v>
          </cell>
          <cell r="B352" t="str">
            <v>ZASTOR</v>
          </cell>
          <cell r="C352" t="str">
            <v>SJENS</v>
          </cell>
        </row>
        <row r="353">
          <cell r="A353" t="str">
            <v>RIDOLA</v>
          </cell>
          <cell r="B353" t="str">
            <v>SENCNI</v>
          </cell>
          <cell r="C353" t="str">
            <v>BISJEN</v>
          </cell>
        </row>
        <row r="354">
          <cell r="A354" t="str">
            <v>RIDRAB</v>
          </cell>
          <cell r="B354" t="str">
            <v>ALUKES</v>
          </cell>
          <cell r="C354" t="str">
            <v>ALUSAN</v>
          </cell>
        </row>
        <row r="355">
          <cell r="A355" t="str">
            <v>RIPOAR</v>
          </cell>
          <cell r="B355" t="str">
            <v>ZASBOC</v>
          </cell>
          <cell r="C355" t="str">
            <v>SJENSV</v>
          </cell>
        </row>
        <row r="356">
          <cell r="A356" t="str">
            <v>RLGELE</v>
          </cell>
          <cell r="B356" t="str">
            <v>RLGELE</v>
          </cell>
          <cell r="C356" t="str">
            <v>PRELOG</v>
          </cell>
        </row>
        <row r="357">
          <cell r="A357" t="str">
            <v>RMOYEN</v>
          </cell>
          <cell r="B357" t="str">
            <v>OGLPOD</v>
          </cell>
          <cell r="C357" t="str">
            <v>PRORET</v>
          </cell>
        </row>
        <row r="358">
          <cell r="A358" t="str">
            <v>RSDF01</v>
          </cell>
          <cell r="B358" t="str">
            <v>RSDF01</v>
          </cell>
          <cell r="C358" t="str">
            <v>KOTAC</v>
          </cell>
        </row>
        <row r="359">
          <cell r="A359" t="str">
            <v>RSNORM</v>
          </cell>
          <cell r="B359" t="str">
            <v>RSNORM</v>
          </cell>
          <cell r="C359" t="str">
            <v>REZKO</v>
          </cell>
        </row>
        <row r="360">
          <cell r="A360" t="str">
            <v>RV</v>
          </cell>
          <cell r="B360" t="str">
            <v>RH</v>
          </cell>
          <cell r="C360" t="str">
            <v>RB</v>
          </cell>
        </row>
        <row r="361">
          <cell r="A361" t="str">
            <v>SANTIV</v>
          </cell>
          <cell r="B361" t="str">
            <v>BALARM</v>
          </cell>
          <cell r="C361" t="str">
            <v>SANTIV</v>
          </cell>
        </row>
        <row r="362">
          <cell r="A362" t="str">
            <v>SANVLG</v>
          </cell>
          <cell r="B362" t="str">
            <v>BOKBST</v>
          </cell>
          <cell r="C362" t="str">
            <v>SANVLG</v>
          </cell>
        </row>
        <row r="363">
          <cell r="A363" t="str">
            <v>SBARTO</v>
          </cell>
          <cell r="B363" t="str">
            <v>SBARTO</v>
          </cell>
          <cell r="C363" t="str">
            <v>BEKRON</v>
          </cell>
        </row>
        <row r="364">
          <cell r="A364" t="str">
            <v>SCCHA</v>
          </cell>
          <cell r="B364" t="str">
            <v>OGSPS</v>
          </cell>
          <cell r="C364" t="str">
            <v>GRISJ</v>
          </cell>
        </row>
        <row r="365">
          <cell r="A365" t="str">
            <v>SCTMOT</v>
          </cell>
          <cell r="B365" t="str">
            <v>BREOM</v>
          </cell>
          <cell r="C365" t="str">
            <v>SCTMOT</v>
          </cell>
        </row>
        <row r="366">
          <cell r="A366" t="str">
            <v>SDPRPN</v>
          </cell>
          <cell r="B366" t="str">
            <v>BITVP</v>
          </cell>
          <cell r="C366" t="str">
            <v>SDPRPN</v>
          </cell>
        </row>
        <row r="367">
          <cell r="A367" t="str">
            <v>SEMBRY</v>
          </cell>
          <cell r="B367" t="str">
            <v>AVTO</v>
          </cell>
          <cell r="C367" t="str">
            <v>AMJ4</v>
          </cell>
        </row>
        <row r="368">
          <cell r="A368" t="str">
            <v>SFIPOU</v>
          </cell>
          <cell r="B368" t="str">
            <v>NEFIL</v>
          </cell>
          <cell r="C368" t="str">
            <v>BEZFIL</v>
          </cell>
        </row>
        <row r="369">
          <cell r="A369" t="str">
            <v>SGACHA</v>
          </cell>
          <cell r="B369" t="str">
            <v>OGSED</v>
          </cell>
          <cell r="C369" t="str">
            <v>GRISJE</v>
          </cell>
        </row>
        <row r="370">
          <cell r="A370" t="str">
            <v>SGAV02</v>
          </cell>
          <cell r="B370" t="str">
            <v>SGAV02</v>
          </cell>
          <cell r="C370" t="str">
            <v>POVSJE</v>
          </cell>
        </row>
        <row r="371">
          <cell r="A371" t="str">
            <v>SGAV03</v>
          </cell>
          <cell r="B371" t="str">
            <v>SGAV03</v>
          </cell>
          <cell r="C371" t="str">
            <v>SJED3</v>
          </cell>
        </row>
        <row r="372">
          <cell r="A372" t="str">
            <v>SGAV05</v>
          </cell>
          <cell r="B372" t="str">
            <v>SGAV05</v>
          </cell>
          <cell r="C372" t="str">
            <v>SJED5</v>
          </cell>
        </row>
        <row r="373">
          <cell r="A373" t="str">
            <v>SGAV06</v>
          </cell>
          <cell r="B373" t="str">
            <v>SGAV06</v>
          </cell>
          <cell r="C373" t="str">
            <v>SJED6</v>
          </cell>
        </row>
        <row r="374">
          <cell r="A374" t="str">
            <v>SGAV09</v>
          </cell>
          <cell r="B374" t="str">
            <v>SGAV09</v>
          </cell>
          <cell r="C374" t="str">
            <v>SJED9</v>
          </cell>
        </row>
        <row r="375">
          <cell r="A375" t="str">
            <v>SGECFT</v>
          </cell>
          <cell r="B375" t="str">
            <v>ERELPS</v>
          </cell>
          <cell r="C375" t="str">
            <v>SJERGO</v>
          </cell>
        </row>
        <row r="376">
          <cell r="A376" t="str">
            <v>SGELAR</v>
          </cell>
          <cell r="B376" t="str">
            <v>ELZSED</v>
          </cell>
          <cell r="C376" t="str">
            <v>SGELAR</v>
          </cell>
        </row>
        <row r="377">
          <cell r="A377" t="str">
            <v>SGELEC</v>
          </cell>
          <cell r="B377" t="str">
            <v>ELSED</v>
          </cell>
          <cell r="C377" t="str">
            <v>SGELEC</v>
          </cell>
        </row>
        <row r="378">
          <cell r="A378" t="str">
            <v>SGMEMO</v>
          </cell>
          <cell r="B378" t="str">
            <v>ELNAS</v>
          </cell>
          <cell r="C378" t="str">
            <v>SJMEMO</v>
          </cell>
        </row>
        <row r="379">
          <cell r="A379" t="str">
            <v>SGMLAT</v>
          </cell>
          <cell r="B379" t="str">
            <v>OBLAZ</v>
          </cell>
          <cell r="C379" t="str">
            <v>SGMLAT</v>
          </cell>
        </row>
        <row r="380">
          <cell r="A380" t="str">
            <v>SIEG03</v>
          </cell>
          <cell r="B380" t="str">
            <v>VRPSED</v>
          </cell>
          <cell r="C380" t="str">
            <v>SIEG03</v>
          </cell>
        </row>
        <row r="381">
          <cell r="A381" t="str">
            <v>SIEG05</v>
          </cell>
          <cell r="B381" t="str">
            <v>OGPSED</v>
          </cell>
          <cell r="C381" t="str">
            <v>SIEG05</v>
          </cell>
        </row>
        <row r="382">
          <cell r="A382" t="str">
            <v>SIEG06</v>
          </cell>
          <cell r="B382" t="str">
            <v>ENOGPS</v>
          </cell>
          <cell r="C382" t="str">
            <v>SIEG06</v>
          </cell>
        </row>
        <row r="383">
          <cell r="A383" t="str">
            <v>SIR2</v>
          </cell>
          <cell r="B383" t="str">
            <v>INFRA</v>
          </cell>
          <cell r="C383" t="str">
            <v>SIR2</v>
          </cell>
        </row>
        <row r="384">
          <cell r="A384" t="str">
            <v>SJARI</v>
          </cell>
          <cell r="B384" t="str">
            <v>SJARI</v>
          </cell>
          <cell r="C384" t="str">
            <v>SJEDKL</v>
          </cell>
        </row>
        <row r="385">
          <cell r="A385" t="str">
            <v>SKSET</v>
          </cell>
          <cell r="B385" t="str">
            <v>BKAS</v>
          </cell>
          <cell r="C385" t="str">
            <v>NEKAS</v>
          </cell>
        </row>
        <row r="386">
          <cell r="A386" t="str">
            <v>SOP02A</v>
          </cell>
          <cell r="B386" t="str">
            <v>SOP02A</v>
          </cell>
          <cell r="C386" t="str">
            <v>RKART2</v>
          </cell>
        </row>
        <row r="387">
          <cell r="A387" t="str">
            <v>SOP02C</v>
          </cell>
          <cell r="B387" t="str">
            <v>DALNI2</v>
          </cell>
          <cell r="C387" t="str">
            <v>REKART</v>
          </cell>
        </row>
        <row r="388">
          <cell r="A388" t="str">
            <v>SOP03C</v>
          </cell>
          <cell r="B388" t="str">
            <v>SOP03C</v>
          </cell>
          <cell r="C388" t="str">
            <v>KART3</v>
          </cell>
        </row>
        <row r="389">
          <cell r="A389" t="str">
            <v>SRANAV</v>
          </cell>
          <cell r="B389" t="str">
            <v>SRANAV</v>
          </cell>
          <cell r="C389" t="str">
            <v>BEZPOL</v>
          </cell>
        </row>
        <row r="390">
          <cell r="A390" t="str">
            <v>SRTP01</v>
          </cell>
          <cell r="B390" t="str">
            <v>SRTP01</v>
          </cell>
          <cell r="C390" t="str">
            <v>TEP1</v>
          </cell>
        </row>
        <row r="391">
          <cell r="A391" t="str">
            <v>SRTP02</v>
          </cell>
          <cell r="B391" t="str">
            <v>SRTP02</v>
          </cell>
          <cell r="C391" t="str">
            <v>TEP2</v>
          </cell>
        </row>
        <row r="392">
          <cell r="A392" t="str">
            <v>SRTP03</v>
          </cell>
          <cell r="B392" t="str">
            <v>SRTP03</v>
          </cell>
          <cell r="C392" t="str">
            <v>TEP3</v>
          </cell>
        </row>
        <row r="393">
          <cell r="A393" t="str">
            <v>SRTP04</v>
          </cell>
          <cell r="B393" t="str">
            <v>SRTP04</v>
          </cell>
          <cell r="C393" t="str">
            <v>TEP4</v>
          </cell>
        </row>
        <row r="394">
          <cell r="A394" t="str">
            <v>SSAPEL</v>
          </cell>
          <cell r="B394" t="str">
            <v>BREIME</v>
          </cell>
          <cell r="C394" t="str">
            <v>SSAPEL</v>
          </cell>
        </row>
        <row r="395">
          <cell r="A395" t="str">
            <v>SSCVAV</v>
          </cell>
          <cell r="B395" t="str">
            <v>SSCVAV</v>
          </cell>
          <cell r="C395" t="str">
            <v>NEPOJ</v>
          </cell>
        </row>
        <row r="396">
          <cell r="A396" t="str">
            <v>SSELA</v>
          </cell>
          <cell r="B396" t="str">
            <v>NEBRIS</v>
          </cell>
          <cell r="C396" t="str">
            <v>NEBRIS</v>
          </cell>
        </row>
        <row r="397">
          <cell r="A397" t="str">
            <v>SSINFR</v>
          </cell>
          <cell r="B397" t="str">
            <v>BCINF</v>
          </cell>
          <cell r="C397" t="str">
            <v>SSINFR</v>
          </cell>
        </row>
        <row r="398">
          <cell r="A398" t="str">
            <v>SSRSIT</v>
          </cell>
          <cell r="B398" t="str">
            <v>AVT</v>
          </cell>
          <cell r="C398" t="str">
            <v>SSRSIT</v>
          </cell>
        </row>
        <row r="399">
          <cell r="A399" t="str">
            <v>SSRV</v>
          </cell>
          <cell r="B399" t="str">
            <v>BRH</v>
          </cell>
          <cell r="C399" t="str">
            <v>SSRV</v>
          </cell>
        </row>
        <row r="400">
          <cell r="A400" t="str">
            <v>SUPCPE</v>
          </cell>
          <cell r="B400" t="str">
            <v>SUPCPE</v>
          </cell>
          <cell r="C400" t="str">
            <v>SUPZA</v>
          </cell>
        </row>
        <row r="401">
          <cell r="A401" t="str">
            <v>SURVIT</v>
          </cell>
          <cell r="B401" t="str">
            <v>HITR</v>
          </cell>
          <cell r="C401" t="str">
            <v>SURVIT</v>
          </cell>
        </row>
        <row r="402">
          <cell r="A402" t="str">
            <v>SUSPIL</v>
          </cell>
          <cell r="B402" t="str">
            <v>RACOBE</v>
          </cell>
          <cell r="C402" t="str">
            <v>SUSPIL</v>
          </cell>
        </row>
        <row r="403">
          <cell r="A403" t="str">
            <v>SUSPN1</v>
          </cell>
          <cell r="B403" t="str">
            <v>ZRAVZM</v>
          </cell>
          <cell r="C403" t="str">
            <v>OVJES</v>
          </cell>
        </row>
        <row r="404">
          <cell r="A404" t="str">
            <v>SUSPNE</v>
          </cell>
          <cell r="B404" t="str">
            <v>ZVZMET</v>
          </cell>
          <cell r="C404" t="str">
            <v>ZRAMO</v>
          </cell>
        </row>
        <row r="405">
          <cell r="A405" t="str">
            <v>SUSREN</v>
          </cell>
          <cell r="B405" t="str">
            <v>PODOJA</v>
          </cell>
          <cell r="C405" t="str">
            <v>OJPOD</v>
          </cell>
        </row>
        <row r="406">
          <cell r="A406" t="str">
            <v>SYPALL</v>
          </cell>
          <cell r="B406" t="str">
            <v>OPOZN</v>
          </cell>
          <cell r="C406" t="str">
            <v>SYPALL</v>
          </cell>
        </row>
        <row r="407">
          <cell r="A407" t="str">
            <v>SYPANG</v>
          </cell>
          <cell r="B407" t="str">
            <v>OPOZA</v>
          </cell>
          <cell r="C407" t="str">
            <v>SYPANG</v>
          </cell>
        </row>
        <row r="408">
          <cell r="A408" t="str">
            <v>SYPFRA</v>
          </cell>
          <cell r="B408" t="str">
            <v>OPOZF</v>
          </cell>
          <cell r="C408" t="str">
            <v>UPOZF</v>
          </cell>
        </row>
        <row r="409">
          <cell r="A409" t="str">
            <v>SYPITA</v>
          </cell>
          <cell r="B409" t="str">
            <v>OPOZI</v>
          </cell>
          <cell r="C409" t="str">
            <v>UPOZT</v>
          </cell>
        </row>
        <row r="410">
          <cell r="A410" t="str">
            <v>TACHCA</v>
          </cell>
          <cell r="B410" t="str">
            <v>GUMDNO</v>
          </cell>
          <cell r="C410" t="str">
            <v>TACHCA</v>
          </cell>
        </row>
        <row r="411">
          <cell r="A411" t="str">
            <v>TELPOR</v>
          </cell>
          <cell r="B411" t="str">
            <v>GSM</v>
          </cell>
          <cell r="C411" t="str">
            <v>PREGSM</v>
          </cell>
        </row>
        <row r="412">
          <cell r="A412" t="str">
            <v>THEPLG</v>
          </cell>
          <cell r="B412" t="str">
            <v>THEPLG</v>
          </cell>
          <cell r="C412" t="str">
            <v>THEL</v>
          </cell>
        </row>
        <row r="413">
          <cell r="A413" t="str">
            <v>TIR</v>
          </cell>
          <cell r="B413" t="str">
            <v>DCZ</v>
          </cell>
          <cell r="C413" t="str">
            <v>TIR</v>
          </cell>
        </row>
        <row r="414">
          <cell r="A414" t="str">
            <v>TO</v>
          </cell>
          <cell r="B414" t="str">
            <v>SO</v>
          </cell>
          <cell r="C414" t="str">
            <v>KROV</v>
          </cell>
        </row>
        <row r="415">
          <cell r="A415" t="str">
            <v>TOAP</v>
          </cell>
          <cell r="B415" t="str">
            <v>SOSEN</v>
          </cell>
          <cell r="C415" t="str">
            <v>TOAP</v>
          </cell>
        </row>
        <row r="416">
          <cell r="A416" t="str">
            <v>TOCAR</v>
          </cell>
          <cell r="B416" t="str">
            <v>2SO</v>
          </cell>
          <cell r="C416" t="str">
            <v>PODRU</v>
          </cell>
        </row>
        <row r="417">
          <cell r="A417" t="str">
            <v>TODEGO</v>
          </cell>
          <cell r="B417" t="str">
            <v>DVIRSO</v>
          </cell>
          <cell r="C417" t="str">
            <v>KROVRU</v>
          </cell>
        </row>
        <row r="418">
          <cell r="A418" t="str">
            <v>TOEC</v>
          </cell>
          <cell r="B418" t="str">
            <v>DRSNO</v>
          </cell>
          <cell r="C418" t="str">
            <v>TOEC</v>
          </cell>
        </row>
        <row r="419">
          <cell r="A419" t="str">
            <v>TOELEC</v>
          </cell>
          <cell r="B419" t="str">
            <v>ELSO</v>
          </cell>
          <cell r="C419" t="str">
            <v>ELKRO</v>
          </cell>
        </row>
        <row r="420">
          <cell r="A420" t="str">
            <v>TOELEF</v>
          </cell>
          <cell r="B420" t="str">
            <v>TOELEF</v>
          </cell>
          <cell r="C420" t="str">
            <v>EKROV</v>
          </cell>
        </row>
        <row r="421">
          <cell r="A421" t="str">
            <v>TOMANU</v>
          </cell>
          <cell r="B421" t="str">
            <v>ROCSO</v>
          </cell>
          <cell r="C421" t="str">
            <v>RUKRO</v>
          </cell>
        </row>
        <row r="422">
          <cell r="A422" t="str">
            <v>TOPAEL</v>
          </cell>
          <cell r="B422" t="str">
            <v>TOPAEL</v>
          </cell>
          <cell r="C422" t="str">
            <v>EPAKRO</v>
          </cell>
        </row>
        <row r="423">
          <cell r="A423" t="str">
            <v>TOPAN</v>
          </cell>
          <cell r="B423" t="str">
            <v>SOPAN</v>
          </cell>
          <cell r="C423" t="str">
            <v>PANOR</v>
          </cell>
        </row>
        <row r="424">
          <cell r="A424" t="str">
            <v>TOUCHM</v>
          </cell>
          <cell r="B424" t="str">
            <v>POVPOD</v>
          </cell>
          <cell r="C424" t="str">
            <v>POVPOD</v>
          </cell>
        </row>
        <row r="425">
          <cell r="A425" t="str">
            <v>TVER</v>
          </cell>
          <cell r="B425" t="str">
            <v>TVER</v>
          </cell>
          <cell r="C425" t="str">
            <v>ZKROV</v>
          </cell>
        </row>
        <row r="426">
          <cell r="A426" t="str">
            <v>TVFIX</v>
          </cell>
          <cell r="B426" t="str">
            <v>TVFIX</v>
          </cell>
          <cell r="C426" t="str">
            <v>FKROV</v>
          </cell>
        </row>
        <row r="427">
          <cell r="A427" t="str">
            <v>VATHER</v>
          </cell>
          <cell r="B427" t="str">
            <v>VSATER</v>
          </cell>
          <cell r="C427" t="str">
            <v>ATER1</v>
          </cell>
        </row>
        <row r="428">
          <cell r="A428" t="str">
            <v>VATLAR</v>
          </cell>
          <cell r="B428" t="str">
            <v>ATERSZ</v>
          </cell>
          <cell r="C428" t="str">
            <v>ASTAK</v>
          </cell>
        </row>
        <row r="429">
          <cell r="A429" t="str">
            <v>VERLOG</v>
          </cell>
          <cell r="B429" t="str">
            <v>BVZIG</v>
          </cell>
          <cell r="C429" t="str">
            <v>VERLOG</v>
          </cell>
        </row>
        <row r="430">
          <cell r="A430" t="str">
            <v>VF</v>
          </cell>
          <cell r="B430" t="str">
            <v>ATER</v>
          </cell>
          <cell r="C430" t="str">
            <v>ATER</v>
          </cell>
        </row>
        <row r="431">
          <cell r="A431" t="str">
            <v>VLASER</v>
          </cell>
          <cell r="B431" t="str">
            <v>SIVA2</v>
          </cell>
          <cell r="C431" t="str">
            <v>VLASER</v>
          </cell>
        </row>
        <row r="432">
          <cell r="A432" t="str">
            <v>VLCL</v>
          </cell>
          <cell r="B432" t="str">
            <v>DSO</v>
          </cell>
          <cell r="C432" t="str">
            <v>VLCL</v>
          </cell>
        </row>
        <row r="433">
          <cell r="A433" t="str">
            <v>VLGCL</v>
          </cell>
          <cell r="B433" t="str">
            <v>VLGCL</v>
          </cell>
          <cell r="C433" t="str">
            <v>PROZOR</v>
          </cell>
        </row>
        <row r="434">
          <cell r="A434" t="str">
            <v>VLGFX</v>
          </cell>
          <cell r="B434" t="str">
            <v>VLGFX</v>
          </cell>
          <cell r="C434" t="str">
            <v>BOST</v>
          </cell>
        </row>
        <row r="435">
          <cell r="A435" t="str">
            <v>VLPT</v>
          </cell>
          <cell r="B435" t="str">
            <v>MOZ</v>
          </cell>
          <cell r="C435" t="str">
            <v>VLPT</v>
          </cell>
        </row>
        <row r="436">
          <cell r="A436" t="str">
            <v>VOL02</v>
          </cell>
          <cell r="B436" t="str">
            <v>VOL02</v>
          </cell>
          <cell r="C436" t="str">
            <v>SUPRA</v>
          </cell>
        </row>
        <row r="437">
          <cell r="A437" t="str">
            <v>VOLDIF</v>
          </cell>
          <cell r="B437" t="str">
            <v>VOLAN</v>
          </cell>
          <cell r="C437" t="str">
            <v>VOLDIF</v>
          </cell>
        </row>
        <row r="438">
          <cell r="A438" t="str">
            <v>VOLRH</v>
          </cell>
          <cell r="B438" t="str">
            <v>VOLVIS</v>
          </cell>
          <cell r="C438" t="str">
            <v>VOLVIS</v>
          </cell>
        </row>
        <row r="439">
          <cell r="A439" t="str">
            <v>VOLRP</v>
          </cell>
          <cell r="B439" t="str">
            <v>NASVO</v>
          </cell>
          <cell r="C439" t="str">
            <v>VOLRP</v>
          </cell>
        </row>
        <row r="440">
          <cell r="A440" t="str">
            <v>VSTLAR</v>
          </cell>
          <cell r="B440" t="str">
            <v>VSTLAR</v>
          </cell>
          <cell r="C440" t="str">
            <v>ZATAST</v>
          </cell>
        </row>
        <row r="441">
          <cell r="A441" t="str">
            <v>VSTRUP</v>
          </cell>
          <cell r="B441" t="str">
            <v xml:space="preserve">5BARV </v>
          </cell>
          <cell r="C441" t="str">
            <v>VSTRUP</v>
          </cell>
        </row>
        <row r="442">
          <cell r="A442" t="str">
            <v>VT</v>
          </cell>
          <cell r="B442" t="str">
            <v>ST</v>
          </cell>
          <cell r="C442" t="str">
            <v>VT</v>
          </cell>
        </row>
        <row r="443">
          <cell r="A443" t="str">
            <v>VTLAFE</v>
          </cell>
          <cell r="B443" t="str">
            <v>VTLAFE</v>
          </cell>
          <cell r="C443" t="str">
            <v>BOSTAK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_link"/>
      <sheetName val="V_HR"/>
      <sheetName val="V_FS"/>
      <sheetName val="V_BO"/>
      <sheetName val="V_CG"/>
      <sheetName val="V_MA"/>
      <sheetName val="O_link"/>
      <sheetName val="O_HR"/>
      <sheetName val="O_FS"/>
      <sheetName val="O_BO"/>
      <sheetName val="O_CG"/>
      <sheetName val="O_MA"/>
      <sheetName val="TP_link"/>
      <sheetName val="TP_HR"/>
      <sheetName val="TP_FS"/>
      <sheetName val="TP_BO"/>
      <sheetName val="TP_CG"/>
      <sheetName val="TP_MA"/>
      <sheetName val="oprema CRO"/>
      <sheetName val="oprema SRB"/>
      <sheetName val="tehn.karakt. HR"/>
      <sheetName val="tehn.karakt. SRB"/>
      <sheetName val="DO_HR"/>
      <sheetName val="DO_HR CLIO IV  CLIO GRANDTOUR"/>
    </sheetNames>
    <sheetDataSet>
      <sheetData sheetId="0">
        <row r="1">
          <cell r="C1" t="str">
            <v>V_LIB</v>
          </cell>
          <cell r="E1" t="str">
            <v>V_COD</v>
          </cell>
          <cell r="F1" t="str">
            <v>V_KW</v>
          </cell>
          <cell r="G1" t="str">
            <v>V_CO</v>
          </cell>
          <cell r="H1" t="str">
            <v>V_PO</v>
          </cell>
          <cell r="I1" t="str">
            <v>V_CRO</v>
          </cell>
          <cell r="J1" t="str">
            <v>V_FSO</v>
          </cell>
          <cell r="K1" t="str">
            <v>V_FS</v>
          </cell>
          <cell r="L1" t="str">
            <v>V_BO</v>
          </cell>
          <cell r="M1" t="str">
            <v>V_CG</v>
          </cell>
          <cell r="N1" t="str">
            <v>V_MA</v>
          </cell>
          <cell r="O1" t="str">
            <v>V_TRAN</v>
          </cell>
          <cell r="U1" t="str">
            <v>V_TRO</v>
          </cell>
        </row>
        <row r="2">
          <cell r="C2" t="str">
            <v>LIMITIRANA SERIJA RENAULT CLIO LIMITED</v>
          </cell>
          <cell r="I2" t="str">
            <v>LINK</v>
          </cell>
          <cell r="J2" t="str">
            <v>LINK</v>
          </cell>
          <cell r="K2" t="str">
            <v>LINK</v>
          </cell>
          <cell r="L2" t="str">
            <v>LINK</v>
          </cell>
          <cell r="M2" t="str">
            <v>LINK</v>
          </cell>
          <cell r="N2" t="str">
            <v>LINK</v>
          </cell>
        </row>
        <row r="4">
          <cell r="C4" t="str">
            <v>Datum: 01.06.2016</v>
          </cell>
        </row>
        <row r="5">
          <cell r="C5" t="str">
            <v>Model: CL4/CK4</v>
          </cell>
        </row>
        <row r="6">
          <cell r="C6" t="str">
            <v>CLIO BERLINE</v>
          </cell>
          <cell r="E6" t="str">
            <v>polinkano</v>
          </cell>
          <cell r="I6">
            <v>42520</v>
          </cell>
          <cell r="J6">
            <v>42520</v>
          </cell>
          <cell r="L6">
            <v>42412</v>
          </cell>
          <cell r="U6" t="str">
            <v>ZNESEK</v>
          </cell>
        </row>
        <row r="7">
          <cell r="C7" t="str">
            <v>Verzije s benzinskim motorom</v>
          </cell>
          <cell r="F7" t="str">
            <v>kW (KS)</v>
          </cell>
          <cell r="G7" t="str">
            <v>CO2</v>
          </cell>
          <cell r="I7">
            <v>11</v>
          </cell>
          <cell r="J7">
            <v>24</v>
          </cell>
          <cell r="K7">
            <v>13</v>
          </cell>
          <cell r="L7">
            <v>20</v>
          </cell>
          <cell r="M7">
            <v>47</v>
          </cell>
          <cell r="N7">
            <v>29</v>
          </cell>
          <cell r="O7">
            <v>14</v>
          </cell>
          <cell r="U7" t="str">
            <v>TROS</v>
          </cell>
        </row>
        <row r="8">
          <cell r="C8" t="str">
            <v>LIMITED 1.2 16v</v>
          </cell>
          <cell r="E8" t="str">
            <v>2LT4 12C E6</v>
          </cell>
          <cell r="F8" t="str">
            <v>54 (75)</v>
          </cell>
          <cell r="G8">
            <v>127</v>
          </cell>
          <cell r="H8">
            <v>5.6</v>
          </cell>
          <cell r="I8">
            <v>91028.037383177551</v>
          </cell>
          <cell r="J8">
            <v>10747.56</v>
          </cell>
          <cell r="K8">
            <v>13050</v>
          </cell>
          <cell r="L8">
            <v>8100</v>
          </cell>
          <cell r="M8">
            <v>8200</v>
          </cell>
          <cell r="N8">
            <v>7900</v>
          </cell>
          <cell r="O8">
            <v>100</v>
          </cell>
          <cell r="U8">
            <v>6371.9626168224286</v>
          </cell>
        </row>
        <row r="9">
          <cell r="C9" t="str">
            <v>LIMITED Energy TCe 90 Stop &amp; Start</v>
          </cell>
          <cell r="E9" t="str">
            <v>2LT4 09S E6</v>
          </cell>
          <cell r="F9" t="str">
            <v>66 (90)</v>
          </cell>
          <cell r="G9">
            <v>105</v>
          </cell>
          <cell r="H9">
            <v>4.7</v>
          </cell>
          <cell r="I9">
            <v>102307.69230769228</v>
          </cell>
          <cell r="J9">
            <v>11734</v>
          </cell>
          <cell r="K9">
            <v>14250</v>
          </cell>
          <cell r="L9">
            <v>8900</v>
          </cell>
          <cell r="M9">
            <v>9000</v>
          </cell>
          <cell r="N9">
            <v>8700</v>
          </cell>
          <cell r="O9">
            <v>100</v>
          </cell>
          <cell r="U9">
            <v>4092.3076923076915</v>
          </cell>
        </row>
        <row r="10">
          <cell r="I10" t="e">
            <v>#N/A</v>
          </cell>
          <cell r="J10" t="e">
            <v>#N/A</v>
          </cell>
          <cell r="K10" t="e">
            <v>#N/A</v>
          </cell>
          <cell r="L10" t="e">
            <v>#N/A</v>
          </cell>
          <cell r="M10" t="e">
            <v>#N/A</v>
          </cell>
          <cell r="N10" t="e">
            <v>#N/A</v>
          </cell>
          <cell r="O10" t="e">
            <v>#N/A</v>
          </cell>
        </row>
        <row r="11">
          <cell r="C11" t="str">
            <v>Verzije s dizelskim motorom</v>
          </cell>
          <cell r="I11" t="e">
            <v>#N/A</v>
          </cell>
          <cell r="J11" t="e">
            <v>#N/A</v>
          </cell>
          <cell r="K11" t="e">
            <v>#N/A</v>
          </cell>
          <cell r="L11" t="e">
            <v>#N/A</v>
          </cell>
          <cell r="M11" t="e">
            <v>#N/A</v>
          </cell>
          <cell r="N11" t="e">
            <v>#N/A</v>
          </cell>
          <cell r="O11" t="e">
            <v>#N/A</v>
          </cell>
        </row>
        <row r="12">
          <cell r="C12" t="str">
            <v>LIMITED Energy dCi 75 Stop &amp;Start</v>
          </cell>
          <cell r="E12" t="str">
            <v>2LT4 15L E6</v>
          </cell>
          <cell r="F12" t="str">
            <v>55 (75)</v>
          </cell>
          <cell r="G12">
            <v>85</v>
          </cell>
          <cell r="H12" t="str">
            <v>3,3</v>
          </cell>
          <cell r="I12">
            <v>108235.29411764705</v>
          </cell>
          <cell r="J12">
            <v>12400.79</v>
          </cell>
          <cell r="K12">
            <v>15050</v>
          </cell>
          <cell r="L12">
            <v>9500</v>
          </cell>
          <cell r="M12">
            <v>9600</v>
          </cell>
          <cell r="N12">
            <v>9100</v>
          </cell>
          <cell r="O12">
            <v>100</v>
          </cell>
          <cell r="U12">
            <v>2164.705882352941</v>
          </cell>
        </row>
        <row r="13">
          <cell r="C13" t="str">
            <v xml:space="preserve">LIMITED Energy dCi 90 Stop &amp; Start </v>
          </cell>
          <cell r="E13" t="str">
            <v>2LT4 15R E6</v>
          </cell>
          <cell r="F13" t="str">
            <v>66 (90)</v>
          </cell>
          <cell r="G13">
            <v>85</v>
          </cell>
          <cell r="H13" t="str">
            <v>3,3</v>
          </cell>
          <cell r="I13">
            <v>115098.03921568627</v>
          </cell>
          <cell r="J13">
            <v>13234.12</v>
          </cell>
          <cell r="K13">
            <v>16050</v>
          </cell>
          <cell r="L13">
            <v>9800</v>
          </cell>
          <cell r="M13">
            <v>9900</v>
          </cell>
          <cell r="N13">
            <v>9600</v>
          </cell>
          <cell r="O13">
            <v>100</v>
          </cell>
          <cell r="U13">
            <v>2301.9607843137255</v>
          </cell>
        </row>
        <row r="14">
          <cell r="C14" t="str">
            <v>LIMITED Energy dCi 90 EDC Stop &amp; Start</v>
          </cell>
          <cell r="E14" t="str">
            <v>2LT4 15XAE6</v>
          </cell>
          <cell r="F14" t="str">
            <v>66 (90)</v>
          </cell>
          <cell r="G14">
            <v>92</v>
          </cell>
          <cell r="H14" t="str">
            <v>3,5</v>
          </cell>
          <cell r="I14">
            <v>127572.81553398058</v>
          </cell>
          <cell r="J14">
            <v>14473.2</v>
          </cell>
          <cell r="K14">
            <v>17550</v>
          </cell>
          <cell r="L14">
            <v>10600</v>
          </cell>
          <cell r="M14">
            <v>10700</v>
          </cell>
          <cell r="N14">
            <v>10400</v>
          </cell>
          <cell r="O14">
            <v>100</v>
          </cell>
          <cell r="U14">
            <v>3827.184466019417</v>
          </cell>
        </row>
        <row r="17">
          <cell r="C17" t="str">
            <v>Doplata za verzijo Grandtour</v>
          </cell>
          <cell r="J17">
            <v>0</v>
          </cell>
          <cell r="K17">
            <v>700</v>
          </cell>
          <cell r="L17">
            <v>400</v>
          </cell>
          <cell r="M17">
            <v>400</v>
          </cell>
          <cell r="N17">
            <v>400</v>
          </cell>
        </row>
        <row r="18">
          <cell r="C18" t="str">
            <v>CLIO GRANDTOUR</v>
          </cell>
        </row>
        <row r="19">
          <cell r="C19" t="str">
            <v>Verzije s benzinskim motorom</v>
          </cell>
          <cell r="F19" t="str">
            <v>kW (KS)</v>
          </cell>
          <cell r="G19" t="str">
            <v>CO2</v>
          </cell>
          <cell r="I19">
            <v>42262</v>
          </cell>
        </row>
        <row r="20">
          <cell r="C20" t="str">
            <v>LIMITED 1.2 16v</v>
          </cell>
          <cell r="E20" t="str">
            <v>2LT4 12C E6</v>
          </cell>
          <cell r="F20" t="str">
            <v>54 (75)</v>
          </cell>
          <cell r="G20">
            <v>127</v>
          </cell>
          <cell r="H20">
            <v>5.6</v>
          </cell>
          <cell r="I20">
            <v>95700.934579439214</v>
          </cell>
          <cell r="L20">
            <v>8500</v>
          </cell>
          <cell r="M20">
            <v>8600</v>
          </cell>
          <cell r="N20">
            <v>8300</v>
          </cell>
          <cell r="U20">
            <v>6699.0654205607452</v>
          </cell>
        </row>
        <row r="21">
          <cell r="C21" t="str">
            <v>LIMITED Energy TCe 90 Stop &amp; Start</v>
          </cell>
          <cell r="E21" t="str">
            <v>2LT4 09S E6</v>
          </cell>
          <cell r="F21" t="str">
            <v>66 (90)</v>
          </cell>
          <cell r="G21">
            <v>105</v>
          </cell>
          <cell r="H21">
            <v>4.7</v>
          </cell>
          <cell r="I21">
            <v>107115.38461538461</v>
          </cell>
          <cell r="L21">
            <v>9300</v>
          </cell>
          <cell r="M21">
            <v>9400</v>
          </cell>
          <cell r="N21">
            <v>9100</v>
          </cell>
          <cell r="U21">
            <v>4284.6153846153848</v>
          </cell>
        </row>
        <row r="22">
          <cell r="I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U22" t="e">
            <v>#N/A</v>
          </cell>
        </row>
        <row r="23">
          <cell r="C23" t="str">
            <v>Verzije s dizelskim motorom</v>
          </cell>
          <cell r="I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</row>
        <row r="24">
          <cell r="C24" t="str">
            <v>LIMITED Energy dCi 75 Stop &amp;Start</v>
          </cell>
          <cell r="E24" t="str">
            <v>2LT4 15L E6</v>
          </cell>
          <cell r="F24" t="str">
            <v>55 (75)</v>
          </cell>
          <cell r="G24">
            <v>85</v>
          </cell>
          <cell r="H24" t="str">
            <v>3,3</v>
          </cell>
          <cell r="I24">
            <v>113137.25490196078</v>
          </cell>
          <cell r="L24">
            <v>9900</v>
          </cell>
          <cell r="M24">
            <v>10000</v>
          </cell>
          <cell r="N24">
            <v>9700</v>
          </cell>
          <cell r="U24">
            <v>2262.7450980392155</v>
          </cell>
        </row>
        <row r="25">
          <cell r="C25" t="str">
            <v xml:space="preserve">LIMITED Energy dCi 90 Stop &amp; Start </v>
          </cell>
          <cell r="E25" t="str">
            <v>2LT4 15R E6</v>
          </cell>
          <cell r="F25" t="str">
            <v>66 (90)</v>
          </cell>
          <cell r="G25">
            <v>85</v>
          </cell>
          <cell r="H25" t="str">
            <v>3,3</v>
          </cell>
          <cell r="I25">
            <v>120000</v>
          </cell>
          <cell r="L25">
            <v>10200</v>
          </cell>
          <cell r="M25">
            <v>10300</v>
          </cell>
          <cell r="N25">
            <v>10000</v>
          </cell>
          <cell r="U25">
            <v>2400</v>
          </cell>
        </row>
        <row r="26">
          <cell r="C26" t="str">
            <v>LIMITED Energy dCi 90 EDC Stop &amp; Start</v>
          </cell>
          <cell r="E26" t="str">
            <v>2LT4 15XAE6</v>
          </cell>
          <cell r="F26" t="str">
            <v>66 (90)</v>
          </cell>
          <cell r="G26">
            <v>92</v>
          </cell>
          <cell r="H26" t="str">
            <v>3,5</v>
          </cell>
          <cell r="I26">
            <v>132427.18446601942</v>
          </cell>
          <cell r="L26">
            <v>11000</v>
          </cell>
          <cell r="M26">
            <v>11100</v>
          </cell>
          <cell r="N26">
            <v>10800</v>
          </cell>
          <cell r="U26">
            <v>3972.815533980583</v>
          </cell>
        </row>
        <row r="28">
          <cell r="C28" t="str">
            <v>Kor.marže CRO, SRB + transport SRB</v>
          </cell>
          <cell r="E28">
            <v>42005</v>
          </cell>
        </row>
        <row r="29">
          <cell r="C29" t="str">
            <v>ADX na novo (1.3.2015)</v>
          </cell>
        </row>
        <row r="31">
          <cell r="E31" t="str">
            <v>GRANDTOUR !</v>
          </cell>
          <cell r="I31" t="str">
            <v>GRANDTOUR !</v>
          </cell>
          <cell r="J31" t="str">
            <v>GRANDTOUR !</v>
          </cell>
          <cell r="K31" t="str">
            <v>GRANDTOUR !</v>
          </cell>
          <cell r="L31" t="str">
            <v>GRANDTOUR !</v>
          </cell>
          <cell r="M31" t="str">
            <v>GRANDTOUR !</v>
          </cell>
          <cell r="N31" t="str">
            <v>GRANDTOUR !</v>
          </cell>
        </row>
        <row r="32">
          <cell r="E32" t="str">
            <v>TEC 12C E5</v>
          </cell>
          <cell r="I32" t="e">
            <v>#N/A</v>
          </cell>
          <cell r="J32">
            <v>11108.23</v>
          </cell>
          <cell r="K32">
            <v>13490</v>
          </cell>
          <cell r="L32" t="e">
            <v>#N/A</v>
          </cell>
          <cell r="M32" t="e">
            <v>#N/A</v>
          </cell>
          <cell r="N32" t="e">
            <v>#N/A</v>
          </cell>
          <cell r="U32" t="str">
            <v>Bencin</v>
          </cell>
        </row>
        <row r="33">
          <cell r="E33" t="str">
            <v>TEC 09S E5</v>
          </cell>
          <cell r="I33" t="e">
            <v>#N/A</v>
          </cell>
          <cell r="J33">
            <v>12094.67</v>
          </cell>
          <cell r="K33">
            <v>14690</v>
          </cell>
          <cell r="L33" t="e">
            <v>#N/A</v>
          </cell>
          <cell r="M33" t="e">
            <v>#N/A</v>
          </cell>
          <cell r="N33" t="e">
            <v>#N/A</v>
          </cell>
          <cell r="U33" t="str">
            <v>0-90</v>
          </cell>
        </row>
        <row r="34">
          <cell r="E34" t="str">
            <v>TEC 15L E5</v>
          </cell>
          <cell r="I34" t="e">
            <v>#N/A</v>
          </cell>
          <cell r="J34">
            <v>12761.45</v>
          </cell>
          <cell r="K34">
            <v>15490</v>
          </cell>
          <cell r="L34" t="e">
            <v>#N/A</v>
          </cell>
          <cell r="M34" t="e">
            <v>#N/A</v>
          </cell>
          <cell r="N34" t="e">
            <v>#N/A</v>
          </cell>
          <cell r="U34" t="str">
            <v>91-100</v>
          </cell>
        </row>
        <row r="35">
          <cell r="E35" t="str">
            <v>TEC 15XAE5</v>
          </cell>
          <cell r="I35" t="e">
            <v>#N/A</v>
          </cell>
          <cell r="J35">
            <v>14833.87</v>
          </cell>
          <cell r="K35">
            <v>17990</v>
          </cell>
          <cell r="L35" t="e">
            <v>#N/A</v>
          </cell>
          <cell r="M35" t="e">
            <v>#N/A</v>
          </cell>
          <cell r="N35" t="e">
            <v>#N/A</v>
          </cell>
          <cell r="U35" t="str">
            <v>101-110</v>
          </cell>
        </row>
        <row r="36"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U36" t="str">
            <v>111-120</v>
          </cell>
        </row>
        <row r="37"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U37" t="str">
            <v>121-130</v>
          </cell>
        </row>
        <row r="38">
          <cell r="E38" t="str">
            <v>TEC 12C E5</v>
          </cell>
          <cell r="I38" t="e">
            <v>#N/A</v>
          </cell>
          <cell r="J38">
            <v>11108.23</v>
          </cell>
          <cell r="K38">
            <v>13490</v>
          </cell>
          <cell r="L38" t="e">
            <v>#N/A</v>
          </cell>
          <cell r="M38" t="e">
            <v>#N/A</v>
          </cell>
          <cell r="N38" t="e">
            <v>#N/A</v>
          </cell>
          <cell r="U38" t="str">
            <v>131-140</v>
          </cell>
        </row>
        <row r="39">
          <cell r="E39" t="str">
            <v>TEC 09S E5</v>
          </cell>
          <cell r="I39" t="e">
            <v>#N/A</v>
          </cell>
          <cell r="J39">
            <v>12094.67</v>
          </cell>
          <cell r="K39">
            <v>14690</v>
          </cell>
          <cell r="L39" t="e">
            <v>#N/A</v>
          </cell>
          <cell r="M39" t="e">
            <v>#N/A</v>
          </cell>
          <cell r="N39" t="e">
            <v>#N/A</v>
          </cell>
          <cell r="U39" t="str">
            <v>141-160</v>
          </cell>
        </row>
        <row r="40">
          <cell r="E40" t="str">
            <v>TEC 15L E5</v>
          </cell>
          <cell r="I40" t="e">
            <v>#N/A</v>
          </cell>
          <cell r="J40">
            <v>12761.45</v>
          </cell>
          <cell r="K40">
            <v>15490</v>
          </cell>
          <cell r="L40" t="e">
            <v>#N/A</v>
          </cell>
          <cell r="M40" t="e">
            <v>#N/A</v>
          </cell>
          <cell r="N40" t="e">
            <v>#N/A</v>
          </cell>
          <cell r="U40" t="str">
            <v>161-180</v>
          </cell>
        </row>
        <row r="41">
          <cell r="E41" t="str">
            <v>TEC 15XAE5</v>
          </cell>
          <cell r="I41" t="e">
            <v>#N/A</v>
          </cell>
          <cell r="J41">
            <v>14833.87</v>
          </cell>
          <cell r="K41">
            <v>17990</v>
          </cell>
          <cell r="L41" t="e">
            <v>#N/A</v>
          </cell>
          <cell r="M41" t="e">
            <v>#N/A</v>
          </cell>
          <cell r="N41" t="e">
            <v>#N/A</v>
          </cell>
          <cell r="U41" t="str">
            <v>181-200</v>
          </cell>
        </row>
        <row r="42">
          <cell r="L42" t="e">
            <v>#N/A</v>
          </cell>
          <cell r="M42" t="e">
            <v>#N/A</v>
          </cell>
          <cell r="N42" t="e">
            <v>#N/A</v>
          </cell>
          <cell r="U42" t="str">
            <v>201-225</v>
          </cell>
        </row>
        <row r="43">
          <cell r="U43" t="str">
            <v>226-250</v>
          </cell>
        </row>
        <row r="44">
          <cell r="L44" t="str">
            <v>RAZLIKA GRANDTOUR - BERLINE</v>
          </cell>
          <cell r="U44" t="str">
            <v>251-300</v>
          </cell>
        </row>
        <row r="45">
          <cell r="L45">
            <v>400</v>
          </cell>
          <cell r="M45">
            <v>400</v>
          </cell>
          <cell r="N45">
            <v>400</v>
          </cell>
          <cell r="U45" t="str">
            <v>301-</v>
          </cell>
        </row>
        <row r="46">
          <cell r="L46">
            <v>400</v>
          </cell>
          <cell r="M46">
            <v>400</v>
          </cell>
          <cell r="N46">
            <v>400</v>
          </cell>
        </row>
        <row r="47">
          <cell r="L47" t="e">
            <v>#N/A</v>
          </cell>
          <cell r="M47" t="e">
            <v>#N/A</v>
          </cell>
          <cell r="N47" t="e">
            <v>#N/A</v>
          </cell>
        </row>
        <row r="48">
          <cell r="L48" t="e">
            <v>#N/A</v>
          </cell>
          <cell r="M48" t="e">
            <v>#N/A</v>
          </cell>
          <cell r="N48" t="e">
            <v>#N/A</v>
          </cell>
        </row>
        <row r="49">
          <cell r="L49">
            <v>400</v>
          </cell>
          <cell r="M49">
            <v>400</v>
          </cell>
          <cell r="N49">
            <v>600</v>
          </cell>
        </row>
        <row r="50">
          <cell r="L50">
            <v>400</v>
          </cell>
          <cell r="M50">
            <v>400</v>
          </cell>
          <cell r="N50">
            <v>400</v>
          </cell>
        </row>
        <row r="51">
          <cell r="L51">
            <v>400</v>
          </cell>
          <cell r="M51">
            <v>400</v>
          </cell>
          <cell r="N51">
            <v>400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>
        <row r="1">
          <cell r="B1" t="str">
            <v>O_LIB</v>
          </cell>
          <cell r="C1" t="str">
            <v>O_C1</v>
          </cell>
          <cell r="D1" t="str">
            <v>O_C2</v>
          </cell>
          <cell r="E1" t="str">
            <v>O_C3</v>
          </cell>
          <cell r="F1" t="str">
            <v>O_C4</v>
          </cell>
          <cell r="H1" t="str">
            <v>O_COD</v>
          </cell>
          <cell r="AG1" t="str">
            <v>O_CRO</v>
          </cell>
          <cell r="AH1" t="str">
            <v>O_FSO</v>
          </cell>
          <cell r="AI1" t="str">
            <v>O_FS</v>
          </cell>
          <cell r="AJ1" t="str">
            <v>O_BO</v>
          </cell>
          <cell r="AK1" t="str">
            <v>O_CG</v>
          </cell>
          <cell r="AL1" t="str">
            <v>O_MA</v>
          </cell>
        </row>
        <row r="2">
          <cell r="B2" t="str">
            <v>LIMITIRANA SERIJA RENAULT CLIO LIMITED</v>
          </cell>
        </row>
        <row r="3">
          <cell r="B3" t="str">
            <v xml:space="preserve">CJENIK OPCIJA  </v>
          </cell>
        </row>
        <row r="4">
          <cell r="B4" t="str">
            <v>Datum: 01.06.2016</v>
          </cell>
        </row>
        <row r="6">
          <cell r="B6" t="str">
            <v>UDOBNOST</v>
          </cell>
        </row>
        <row r="7">
          <cell r="C7" t="str">
            <v>ECOMOD</v>
          </cell>
          <cell r="H7" t="str">
            <v>ECOMOD</v>
          </cell>
          <cell r="AG7" t="e">
            <v>#N/A</v>
          </cell>
          <cell r="AH7" t="e">
            <v>#N/A</v>
          </cell>
          <cell r="AI7" t="e">
            <v>#N/A</v>
          </cell>
          <cell r="AJ7" t="e">
            <v>#N/A</v>
          </cell>
          <cell r="AK7" t="e">
            <v>#N/A</v>
          </cell>
          <cell r="AL7" t="e">
            <v>#N/A</v>
          </cell>
        </row>
        <row r="8">
          <cell r="C8" t="str">
            <v>ACCAV</v>
          </cell>
          <cell r="H8" t="str">
            <v>ACCAV</v>
          </cell>
          <cell r="AG8">
            <v>690</v>
          </cell>
          <cell r="AH8">
            <v>75</v>
          </cell>
          <cell r="AI8">
            <v>90</v>
          </cell>
          <cell r="AJ8">
            <v>60</v>
          </cell>
          <cell r="AK8">
            <v>60</v>
          </cell>
          <cell r="AL8">
            <v>58.8</v>
          </cell>
        </row>
        <row r="9">
          <cell r="B9" t="str">
            <v>VARNOST</v>
          </cell>
          <cell r="AG9" t="e">
            <v>#N/A</v>
          </cell>
          <cell r="AH9" t="e">
            <v>#N/A</v>
          </cell>
          <cell r="AI9" t="e">
            <v>#N/A</v>
          </cell>
          <cell r="AJ9" t="e">
            <v>#N/A</v>
          </cell>
          <cell r="AK9" t="e">
            <v>#N/A</v>
          </cell>
          <cell r="AL9" t="e">
            <v>#N/A</v>
          </cell>
        </row>
        <row r="10">
          <cell r="C10" t="str">
            <v>RDAR01</v>
          </cell>
          <cell r="H10" t="str">
            <v>RDAR01</v>
          </cell>
          <cell r="AG10">
            <v>2190</v>
          </cell>
          <cell r="AH10">
            <v>241.67</v>
          </cell>
          <cell r="AI10">
            <v>290</v>
          </cell>
          <cell r="AJ10">
            <v>184</v>
          </cell>
          <cell r="AK10">
            <v>184</v>
          </cell>
          <cell r="AL10">
            <v>184.8</v>
          </cell>
        </row>
        <row r="11">
          <cell r="B11" t="str">
            <v>PAKETI</v>
          </cell>
          <cell r="AG11" t="e">
            <v>#N/A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</row>
        <row r="12">
          <cell r="C12" t="str">
            <v>PK98F9</v>
          </cell>
          <cell r="H12" t="str">
            <v>PK98F9</v>
          </cell>
          <cell r="AG12">
            <v>4990</v>
          </cell>
          <cell r="AH12">
            <v>575</v>
          </cell>
          <cell r="AI12">
            <v>690</v>
          </cell>
          <cell r="AJ12">
            <v>552</v>
          </cell>
          <cell r="AK12">
            <v>552</v>
          </cell>
          <cell r="AL12">
            <v>579.6</v>
          </cell>
        </row>
        <row r="13">
          <cell r="B13" t="str">
            <v>KOMUNIKACIJA</v>
          </cell>
          <cell r="AG13" t="e">
            <v>#N/A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</row>
        <row r="14">
          <cell r="C14" t="str">
            <v>MAPSUP</v>
          </cell>
          <cell r="H14" t="str">
            <v>MAPSUP</v>
          </cell>
          <cell r="AG14">
            <v>990</v>
          </cell>
          <cell r="AH14">
            <v>75</v>
          </cell>
          <cell r="AI14">
            <v>90</v>
          </cell>
          <cell r="AJ14">
            <v>60</v>
          </cell>
          <cell r="AK14">
            <v>60</v>
          </cell>
          <cell r="AL14">
            <v>58.8</v>
          </cell>
        </row>
        <row r="15">
          <cell r="C15" t="str">
            <v>PK98R4</v>
          </cell>
          <cell r="H15" t="str">
            <v xml:space="preserve">PK98R4 </v>
          </cell>
          <cell r="AG15">
            <v>2990</v>
          </cell>
          <cell r="AH15">
            <v>325</v>
          </cell>
          <cell r="AI15">
            <v>390</v>
          </cell>
          <cell r="AJ15">
            <v>152</v>
          </cell>
          <cell r="AK15">
            <v>152</v>
          </cell>
          <cell r="AL15">
            <v>151.19999999999999</v>
          </cell>
        </row>
        <row r="16">
          <cell r="B16" t="str">
            <v>VANJSKI IZGLED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</row>
        <row r="17">
          <cell r="C17" t="str">
            <v>QPA$MV</v>
          </cell>
          <cell r="AG17">
            <v>3190</v>
          </cell>
          <cell r="AH17">
            <v>350</v>
          </cell>
          <cell r="AI17">
            <v>420</v>
          </cell>
          <cell r="AJ17">
            <v>320</v>
          </cell>
          <cell r="AK17">
            <v>320</v>
          </cell>
          <cell r="AL17">
            <v>319.2</v>
          </cell>
        </row>
        <row r="18">
          <cell r="C18" t="str">
            <v>QPA$MVS</v>
          </cell>
          <cell r="AG18">
            <v>3990</v>
          </cell>
          <cell r="AH18">
            <v>408.33</v>
          </cell>
          <cell r="AI18">
            <v>490</v>
          </cell>
          <cell r="AJ18">
            <v>420</v>
          </cell>
          <cell r="AK18">
            <v>420</v>
          </cell>
          <cell r="AL18">
            <v>420</v>
          </cell>
        </row>
        <row r="19">
          <cell r="C19" t="str">
            <v>VSTLAR</v>
          </cell>
          <cell r="H19" t="str">
            <v>ZATAST</v>
          </cell>
          <cell r="AG19">
            <v>1190</v>
          </cell>
          <cell r="AH19">
            <v>116.67</v>
          </cell>
          <cell r="AI19">
            <v>140</v>
          </cell>
          <cell r="AJ19">
            <v>112</v>
          </cell>
          <cell r="AK19">
            <v>112</v>
          </cell>
          <cell r="AL19">
            <v>109.2</v>
          </cell>
        </row>
        <row r="20">
          <cell r="C20" t="str">
            <v>RTOL15</v>
          </cell>
          <cell r="D20" t="str">
            <v>RDIF10</v>
          </cell>
          <cell r="H20" t="str">
            <v>RTOL15 RDIF10</v>
          </cell>
          <cell r="AG20">
            <v>0</v>
          </cell>
          <cell r="AH20">
            <v>0</v>
          </cell>
          <cell r="AI20">
            <v>0</v>
          </cell>
          <cell r="AJ20" t="e">
            <v>#N/A</v>
          </cell>
          <cell r="AK20" t="e">
            <v>#N/A</v>
          </cell>
          <cell r="AL20" t="e">
            <v>#N/A</v>
          </cell>
        </row>
        <row r="21">
          <cell r="C21" t="str">
            <v>RSEC01</v>
          </cell>
          <cell r="H21" t="str">
            <v>RSEC01</v>
          </cell>
          <cell r="AG21">
            <v>450</v>
          </cell>
          <cell r="AH21">
            <v>50</v>
          </cell>
          <cell r="AI21">
            <v>60</v>
          </cell>
          <cell r="AJ21">
            <v>40</v>
          </cell>
          <cell r="AK21">
            <v>40</v>
          </cell>
          <cell r="AL21">
            <v>40.32</v>
          </cell>
        </row>
        <row r="22">
          <cell r="AG22" t="e">
            <v>#N/A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B1" t="str">
            <v>TP_LIB</v>
          </cell>
          <cell r="C1" t="str">
            <v>TP_C1</v>
          </cell>
          <cell r="D1" t="str">
            <v>TP_C2</v>
          </cell>
          <cell r="E1" t="str">
            <v>TP_C3</v>
          </cell>
          <cell r="F1" t="str">
            <v>TP_C4</v>
          </cell>
          <cell r="AG1" t="str">
            <v>TP_CRO</v>
          </cell>
          <cell r="AH1" t="str">
            <v>TP_FSO</v>
          </cell>
          <cell r="AI1" t="str">
            <v>TP_FS</v>
          </cell>
          <cell r="AJ1" t="str">
            <v>TP_BO</v>
          </cell>
          <cell r="AK1" t="str">
            <v>TP_CG</v>
          </cell>
          <cell r="AL1" t="str">
            <v>TP_MA</v>
          </cell>
        </row>
        <row r="2">
          <cell r="B2" t="str">
            <v>LIMITIRANA SERIJA RENAULT CLIO LIMITED</v>
          </cell>
          <cell r="D2" t="str">
            <v xml:space="preserve"> </v>
          </cell>
        </row>
        <row r="3">
          <cell r="B3" t="str">
            <v xml:space="preserve">PERSONALIZACIJA  </v>
          </cell>
        </row>
        <row r="4">
          <cell r="B4" t="str">
            <v>Datum: 01.06.2016</v>
          </cell>
        </row>
        <row r="7">
          <cell r="B7" t="str">
            <v>BOJE</v>
          </cell>
        </row>
        <row r="8">
          <cell r="C8" t="str">
            <v>QPA$OS2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</row>
        <row r="9">
          <cell r="C9" t="str">
            <v>QPA$MV</v>
          </cell>
          <cell r="AG9">
            <v>3190</v>
          </cell>
          <cell r="AH9">
            <v>350</v>
          </cell>
          <cell r="AI9">
            <v>420</v>
          </cell>
          <cell r="AJ9">
            <v>320</v>
          </cell>
          <cell r="AK9">
            <v>320</v>
          </cell>
          <cell r="AL9">
            <v>319.2</v>
          </cell>
        </row>
        <row r="10">
          <cell r="C10" t="str">
            <v>QPA$MV</v>
          </cell>
          <cell r="AG10">
            <v>3190</v>
          </cell>
          <cell r="AH10">
            <v>350</v>
          </cell>
          <cell r="AI10">
            <v>420</v>
          </cell>
          <cell r="AJ10">
            <v>320</v>
          </cell>
          <cell r="AK10">
            <v>320</v>
          </cell>
          <cell r="AL10">
            <v>319.2</v>
          </cell>
        </row>
        <row r="11">
          <cell r="C11" t="str">
            <v>QPA$MV</v>
          </cell>
          <cell r="AG11">
            <v>3190</v>
          </cell>
          <cell r="AH11">
            <v>350</v>
          </cell>
          <cell r="AI11">
            <v>420</v>
          </cell>
          <cell r="AJ11">
            <v>320</v>
          </cell>
          <cell r="AK11">
            <v>320</v>
          </cell>
          <cell r="AL11">
            <v>319.2</v>
          </cell>
        </row>
        <row r="12">
          <cell r="C12" t="str">
            <v>QPA$MVS</v>
          </cell>
          <cell r="AG12">
            <v>3990</v>
          </cell>
          <cell r="AH12">
            <v>408.33</v>
          </cell>
          <cell r="AI12">
            <v>490</v>
          </cell>
          <cell r="AJ12">
            <v>420</v>
          </cell>
          <cell r="AK12">
            <v>420</v>
          </cell>
          <cell r="AL12">
            <v>420</v>
          </cell>
        </row>
        <row r="13">
          <cell r="B13" t="str">
            <v>VANJSKI DODACI</v>
          </cell>
          <cell r="AG13" t="e">
            <v>#N/A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</row>
        <row r="14">
          <cell r="C14" t="str">
            <v>PERS01</v>
          </cell>
          <cell r="D14" t="str">
            <v>REPNTC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C15" t="str">
            <v>PERS02</v>
          </cell>
          <cell r="AG15">
            <v>1490</v>
          </cell>
          <cell r="AH15">
            <v>158.33000000000001</v>
          </cell>
          <cell r="AI15">
            <v>190</v>
          </cell>
          <cell r="AJ15">
            <v>80</v>
          </cell>
          <cell r="AK15">
            <v>80</v>
          </cell>
          <cell r="AL15">
            <v>75.599999999999994</v>
          </cell>
        </row>
        <row r="16">
          <cell r="C16" t="str">
            <v>PERS05</v>
          </cell>
          <cell r="AG16">
            <v>1490</v>
          </cell>
          <cell r="AH16">
            <v>158.33000000000001</v>
          </cell>
          <cell r="AI16">
            <v>190</v>
          </cell>
          <cell r="AJ16">
            <v>80</v>
          </cell>
          <cell r="AK16">
            <v>80</v>
          </cell>
          <cell r="AL16">
            <v>75.599999999999994</v>
          </cell>
        </row>
        <row r="17">
          <cell r="C17" t="str">
            <v>PERS07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</row>
        <row r="18">
          <cell r="B18" t="str">
            <v>OBLAZINJENJE &amp; ARMATURNA PLOŠČA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</row>
        <row r="19">
          <cell r="C19" t="str">
            <v>DRAP09</v>
          </cell>
          <cell r="AG19" t="e">
            <v>#N/A</v>
          </cell>
          <cell r="AH19" t="e">
            <v>#N/A</v>
          </cell>
          <cell r="AI19" t="e">
            <v>#N/A</v>
          </cell>
          <cell r="AJ19">
            <v>0</v>
          </cell>
          <cell r="AK19">
            <v>0</v>
          </cell>
          <cell r="AL19">
            <v>0</v>
          </cell>
        </row>
        <row r="20">
          <cell r="B20" t="str">
            <v>NOTRANJI DODATKI</v>
          </cell>
          <cell r="AG20" t="e">
            <v>#N/A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</row>
        <row r="21">
          <cell r="C21" t="str">
            <v>PERP05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C22" t="str">
            <v>PERP07</v>
          </cell>
          <cell r="AG22">
            <v>390</v>
          </cell>
          <cell r="AH22">
            <v>41.67</v>
          </cell>
          <cell r="AI22">
            <v>50</v>
          </cell>
          <cell r="AJ22">
            <v>104</v>
          </cell>
          <cell r="AK22">
            <v>104</v>
          </cell>
          <cell r="AL22">
            <v>100.8</v>
          </cell>
        </row>
        <row r="23">
          <cell r="AG23" t="e">
            <v>#N/A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_link"/>
      <sheetName val="V_HR"/>
      <sheetName val="V_FS"/>
      <sheetName val="V_BO"/>
      <sheetName val="V_CG"/>
      <sheetName val="V_MA"/>
      <sheetName val="O_link"/>
      <sheetName val="O_HR"/>
      <sheetName val="O_FS"/>
      <sheetName val="O_BO"/>
      <sheetName val="O_CG"/>
      <sheetName val="O_MA"/>
      <sheetName val="MY rEVISION HR"/>
      <sheetName val="serijska oprema HR"/>
      <sheetName val="serijska oprema SRB"/>
      <sheetName val="tehn.karakt CRO"/>
      <sheetName val="tehn.karakt SRB"/>
      <sheetName val="DO_HR"/>
    </sheetNames>
    <sheetDataSet>
      <sheetData sheetId="0">
        <row r="1">
          <cell r="C1" t="str">
            <v>V_LIB</v>
          </cell>
          <cell r="E1" t="str">
            <v>V_COD</v>
          </cell>
          <cell r="F1" t="str">
            <v>V_KW</v>
          </cell>
          <cell r="G1" t="str">
            <v>V_CO</v>
          </cell>
          <cell r="H1" t="str">
            <v>V_PO</v>
          </cell>
          <cell r="I1" t="str">
            <v>V_CRO</v>
          </cell>
          <cell r="J1" t="str">
            <v>V_FSO</v>
          </cell>
          <cell r="K1" t="str">
            <v>V_FS</v>
          </cell>
          <cell r="L1" t="str">
            <v>V_BO</v>
          </cell>
          <cell r="M1" t="str">
            <v>V_CG</v>
          </cell>
          <cell r="N1" t="str">
            <v>V_MA</v>
          </cell>
          <cell r="O1" t="str">
            <v>V_TRAN</v>
          </cell>
          <cell r="U1" t="str">
            <v>V_TRO</v>
          </cell>
        </row>
        <row r="2">
          <cell r="C2" t="str">
            <v>CLIO RENAULT SPORT</v>
          </cell>
          <cell r="I2" t="str">
            <v>LINK</v>
          </cell>
          <cell r="J2" t="str">
            <v>LINK</v>
          </cell>
          <cell r="K2" t="str">
            <v>LINK</v>
          </cell>
          <cell r="L2" t="str">
            <v>LINK</v>
          </cell>
          <cell r="M2" t="str">
            <v>LINK</v>
          </cell>
          <cell r="N2" t="str">
            <v>LINK</v>
          </cell>
        </row>
        <row r="4">
          <cell r="C4" t="str">
            <v>Datum: 01.06.2016</v>
          </cell>
        </row>
        <row r="5">
          <cell r="C5" t="str">
            <v>Model: CL4/CK4</v>
          </cell>
          <cell r="L5">
            <v>16</v>
          </cell>
          <cell r="M5" t="str">
            <v>34, 38</v>
          </cell>
          <cell r="N5">
            <v>25</v>
          </cell>
        </row>
        <row r="6">
          <cell r="C6" t="str">
            <v>CLIO</v>
          </cell>
          <cell r="E6" t="str">
            <v>polinkano</v>
          </cell>
          <cell r="I6">
            <v>42520</v>
          </cell>
          <cell r="J6">
            <v>42520</v>
          </cell>
          <cell r="L6">
            <v>42412</v>
          </cell>
          <cell r="U6" t="str">
            <v>ZNESEK</v>
          </cell>
        </row>
        <row r="7">
          <cell r="C7" t="str">
            <v>Verzije s benzinskim motorom</v>
          </cell>
          <cell r="I7">
            <v>11</v>
          </cell>
          <cell r="J7">
            <v>24</v>
          </cell>
          <cell r="K7">
            <v>13</v>
          </cell>
          <cell r="L7">
            <v>20</v>
          </cell>
          <cell r="M7">
            <v>47</v>
          </cell>
          <cell r="N7">
            <v>29</v>
          </cell>
          <cell r="O7">
            <v>14</v>
          </cell>
          <cell r="U7" t="str">
            <v>TROS</v>
          </cell>
        </row>
        <row r="8">
          <cell r="C8" t="str">
            <v>GT Energy 120 EDC Stop &amp; Start</v>
          </cell>
          <cell r="E8" t="str">
            <v>2G T 12NAE6</v>
          </cell>
          <cell r="F8" t="str">
            <v>88 (120)</v>
          </cell>
          <cell r="G8">
            <v>120</v>
          </cell>
          <cell r="H8">
            <v>5.4</v>
          </cell>
          <cell r="I8">
            <v>142285.71428571426</v>
          </cell>
          <cell r="J8">
            <v>15234</v>
          </cell>
          <cell r="K8">
            <v>18450</v>
          </cell>
          <cell r="L8">
            <v>11500</v>
          </cell>
          <cell r="M8">
            <v>11600</v>
          </cell>
          <cell r="N8">
            <v>11300</v>
          </cell>
          <cell r="O8">
            <v>100</v>
          </cell>
          <cell r="U8">
            <v>7114.2857142857138</v>
          </cell>
        </row>
        <row r="9">
          <cell r="C9" t="str">
            <v>R.S. Energy 200 EDC Stop &amp; Start</v>
          </cell>
          <cell r="E9" t="str">
            <v>2RSP 16SAE6</v>
          </cell>
          <cell r="F9" t="str">
            <v>147 (200)</v>
          </cell>
          <cell r="G9">
            <v>133</v>
          </cell>
          <cell r="H9">
            <v>5.9</v>
          </cell>
          <cell r="I9">
            <v>169649.12280701753</v>
          </cell>
          <cell r="J9">
            <v>18554.849999999999</v>
          </cell>
          <cell r="K9">
            <v>22450</v>
          </cell>
          <cell r="L9">
            <v>16500</v>
          </cell>
          <cell r="M9">
            <v>16600</v>
          </cell>
          <cell r="N9">
            <v>16300</v>
          </cell>
          <cell r="O9">
            <v>100</v>
          </cell>
          <cell r="U9">
            <v>23750.877192982454</v>
          </cell>
        </row>
        <row r="10">
          <cell r="C10" t="str">
            <v>R.S. Energy 220 EDC Trophy Stop &amp; Start</v>
          </cell>
          <cell r="E10" t="str">
            <v>2TRO 16TAE6</v>
          </cell>
          <cell r="F10" t="str">
            <v>162 (220)</v>
          </cell>
          <cell r="G10">
            <v>135</v>
          </cell>
          <cell r="H10">
            <v>5.9</v>
          </cell>
          <cell r="I10">
            <v>182807.01754385963</v>
          </cell>
          <cell r="J10">
            <v>20221.52</v>
          </cell>
          <cell r="K10">
            <v>24450</v>
          </cell>
          <cell r="L10">
            <v>17500</v>
          </cell>
          <cell r="M10">
            <v>17600</v>
          </cell>
          <cell r="N10">
            <v>17300</v>
          </cell>
          <cell r="O10">
            <v>100</v>
          </cell>
          <cell r="U10">
            <v>25592.982456140351</v>
          </cell>
        </row>
        <row r="11">
          <cell r="I11" t="e">
            <v>#N/A</v>
          </cell>
        </row>
        <row r="12">
          <cell r="I12" t="e">
            <v>#N/A</v>
          </cell>
        </row>
        <row r="13">
          <cell r="C13" t="str">
            <v>CLIO GRANDTOUR</v>
          </cell>
          <cell r="I13" t="e">
            <v>#N/A</v>
          </cell>
        </row>
        <row r="14">
          <cell r="C14" t="str">
            <v>GT Energy 120 EDC Stop &amp; Start</v>
          </cell>
          <cell r="E14" t="str">
            <v>2G T 12NAE6</v>
          </cell>
          <cell r="F14" t="str">
            <v>88 (120)</v>
          </cell>
          <cell r="G14">
            <v>120</v>
          </cell>
          <cell r="H14">
            <v>5.4</v>
          </cell>
          <cell r="I14">
            <v>147047.61904761902</v>
          </cell>
          <cell r="J14">
            <v>15811.33</v>
          </cell>
          <cell r="K14">
            <v>19150</v>
          </cell>
          <cell r="L14">
            <v>11900</v>
          </cell>
          <cell r="M14">
            <v>12000</v>
          </cell>
          <cell r="N14">
            <v>11700</v>
          </cell>
          <cell r="U14">
            <v>7352.3809523809514</v>
          </cell>
        </row>
        <row r="15">
          <cell r="C15" t="str">
            <v>Doplata za verzijo GT Energy 120 EDC Stop &amp; Start Grandtour</v>
          </cell>
          <cell r="J15">
            <v>577.32999999999993</v>
          </cell>
          <cell r="K15">
            <v>700</v>
          </cell>
          <cell r="L15">
            <v>400</v>
          </cell>
          <cell r="M15">
            <v>400</v>
          </cell>
          <cell r="N15">
            <v>400</v>
          </cell>
        </row>
        <row r="19">
          <cell r="C19" t="str">
            <v>Kor. Marže CRO, SRB + transport SRB</v>
          </cell>
          <cell r="E19">
            <v>42005</v>
          </cell>
        </row>
        <row r="31">
          <cell r="U31" t="str">
            <v>Bencin</v>
          </cell>
        </row>
        <row r="32">
          <cell r="U32" t="str">
            <v>0-90</v>
          </cell>
        </row>
        <row r="33">
          <cell r="U33" t="str">
            <v>91-100</v>
          </cell>
        </row>
        <row r="34">
          <cell r="U34" t="str">
            <v>101-110</v>
          </cell>
        </row>
        <row r="35">
          <cell r="U35" t="str">
            <v>111-120</v>
          </cell>
        </row>
        <row r="36">
          <cell r="U36" t="str">
            <v>121-130</v>
          </cell>
        </row>
        <row r="37">
          <cell r="U37" t="str">
            <v>131-140</v>
          </cell>
        </row>
        <row r="38">
          <cell r="U38" t="str">
            <v>141-160</v>
          </cell>
        </row>
        <row r="39">
          <cell r="U39" t="str">
            <v>161-180</v>
          </cell>
        </row>
        <row r="40">
          <cell r="U40" t="str">
            <v>181-200</v>
          </cell>
        </row>
        <row r="41">
          <cell r="U41" t="str">
            <v>201-225</v>
          </cell>
        </row>
        <row r="42">
          <cell r="U42" t="str">
            <v>226-250</v>
          </cell>
        </row>
        <row r="43">
          <cell r="U43" t="str">
            <v>251-300</v>
          </cell>
        </row>
        <row r="44">
          <cell r="U44" t="str">
            <v>301-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B1" t="str">
            <v>O_LIB</v>
          </cell>
          <cell r="C1" t="str">
            <v>O_C1</v>
          </cell>
          <cell r="D1" t="str">
            <v>O_C2</v>
          </cell>
          <cell r="E1" t="str">
            <v>O_C3</v>
          </cell>
          <cell r="F1" t="str">
            <v>O_C4</v>
          </cell>
          <cell r="H1" t="str">
            <v>O_COD</v>
          </cell>
          <cell r="AG1" t="str">
            <v>O_CRO</v>
          </cell>
          <cell r="AH1" t="str">
            <v>O_FSO</v>
          </cell>
          <cell r="AI1" t="str">
            <v>O_FS</v>
          </cell>
          <cell r="AJ1" t="str">
            <v>O_BO</v>
          </cell>
          <cell r="AK1" t="str">
            <v>O_CG</v>
          </cell>
          <cell r="AL1" t="str">
            <v>O_MA</v>
          </cell>
        </row>
        <row r="2">
          <cell r="B2" t="str">
            <v>CLIO RENAULT SPORT</v>
          </cell>
        </row>
        <row r="3">
          <cell r="B3" t="str">
            <v xml:space="preserve">CJENIK OPCIJA  </v>
          </cell>
        </row>
        <row r="4">
          <cell r="B4" t="str">
            <v>Datum: 01.06.2016</v>
          </cell>
        </row>
        <row r="6">
          <cell r="B6" t="str">
            <v>SIGURNOST</v>
          </cell>
        </row>
        <row r="7">
          <cell r="C7" t="str">
            <v>RDAR02</v>
          </cell>
          <cell r="H7" t="str">
            <v>RDAR02</v>
          </cell>
          <cell r="AG7">
            <v>3490</v>
          </cell>
          <cell r="AH7">
            <v>408.33</v>
          </cell>
          <cell r="AI7">
            <v>490</v>
          </cell>
          <cell r="AJ7">
            <v>304</v>
          </cell>
          <cell r="AK7">
            <v>304</v>
          </cell>
          <cell r="AL7">
            <v>302.39999999999998</v>
          </cell>
        </row>
        <row r="8">
          <cell r="B8" t="str">
            <v>UNUTRAŠNJOST &amp; UDOBNOST</v>
          </cell>
          <cell r="AG8" t="e">
            <v>#N/A</v>
          </cell>
          <cell r="AH8" t="e">
            <v>#N/A</v>
          </cell>
          <cell r="AI8" t="e">
            <v>#N/A</v>
          </cell>
          <cell r="AJ8" t="e">
            <v>#N/A</v>
          </cell>
          <cell r="AK8" t="e">
            <v>#N/A</v>
          </cell>
          <cell r="AL8" t="e">
            <v>#N/A</v>
          </cell>
        </row>
        <row r="9">
          <cell r="C9" t="str">
            <v>CUIR01</v>
          </cell>
          <cell r="D9" t="str">
            <v>SGACHA</v>
          </cell>
          <cell r="E9" t="str">
            <v>SGAV04</v>
          </cell>
          <cell r="H9" t="str">
            <v xml:space="preserve">CUIR01 GRISJE SGAV04 </v>
          </cell>
          <cell r="AG9">
            <v>7070</v>
          </cell>
          <cell r="AH9">
            <v>750.01</v>
          </cell>
          <cell r="AI9">
            <v>900</v>
          </cell>
          <cell r="AJ9">
            <v>472</v>
          </cell>
          <cell r="AK9">
            <v>472</v>
          </cell>
          <cell r="AL9">
            <v>478.79999999999995</v>
          </cell>
        </row>
        <row r="10">
          <cell r="C10" t="str">
            <v>CUIR05</v>
          </cell>
          <cell r="D10" t="str">
            <v>SGACHA</v>
          </cell>
          <cell r="E10" t="str">
            <v>SGAV04</v>
          </cell>
          <cell r="H10" t="str">
            <v>CUIR05 GRISJE SGAV04</v>
          </cell>
          <cell r="AG10">
            <v>7070</v>
          </cell>
          <cell r="AH10">
            <v>750.01</v>
          </cell>
          <cell r="AI10">
            <v>900</v>
          </cell>
          <cell r="AJ10">
            <v>472</v>
          </cell>
          <cell r="AK10">
            <v>472</v>
          </cell>
          <cell r="AL10">
            <v>478.79999999999995</v>
          </cell>
        </row>
        <row r="11">
          <cell r="C11" t="str">
            <v>TVFIX</v>
          </cell>
          <cell r="H11" t="str">
            <v>FKROV</v>
          </cell>
          <cell r="AG11">
            <v>5990</v>
          </cell>
          <cell r="AH11">
            <v>658.33</v>
          </cell>
          <cell r="AI11">
            <v>790</v>
          </cell>
          <cell r="AJ11">
            <v>432</v>
          </cell>
          <cell r="AK11">
            <v>432</v>
          </cell>
          <cell r="AL11">
            <v>445.2</v>
          </cell>
        </row>
        <row r="12">
          <cell r="B12" t="str">
            <v>PAKETI</v>
          </cell>
          <cell r="AG12" t="e">
            <v>#N/A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</row>
        <row r="13">
          <cell r="C13" t="str">
            <v>CUIR05</v>
          </cell>
          <cell r="D13" t="str">
            <v>SGACHA</v>
          </cell>
          <cell r="E13" t="str">
            <v>ATAV02</v>
          </cell>
          <cell r="H13" t="str">
            <v>CUIR05 OGSED ATAV02 SGAV04</v>
          </cell>
          <cell r="AG13">
            <v>14490</v>
          </cell>
          <cell r="AH13">
            <v>1583.3400000000001</v>
          </cell>
          <cell r="AI13">
            <v>1900</v>
          </cell>
          <cell r="AJ13">
            <v>1200</v>
          </cell>
          <cell r="AK13">
            <v>1200</v>
          </cell>
          <cell r="AL13">
            <v>1200.3599999999999</v>
          </cell>
        </row>
        <row r="14">
          <cell r="C14" t="str">
            <v>PK9840</v>
          </cell>
          <cell r="H14" t="str">
            <v>PK9840</v>
          </cell>
          <cell r="AG14">
            <v>4490</v>
          </cell>
          <cell r="AH14">
            <v>491.67</v>
          </cell>
          <cell r="AI14">
            <v>590</v>
          </cell>
          <cell r="AJ14">
            <v>352</v>
          </cell>
          <cell r="AK14">
            <v>352</v>
          </cell>
          <cell r="AL14">
            <v>361.2</v>
          </cell>
        </row>
        <row r="15">
          <cell r="C15" t="str">
            <v>PK98C5</v>
          </cell>
          <cell r="D15" t="str">
            <v>RALU18</v>
          </cell>
          <cell r="H15" t="str">
            <v>PK98C5 ALU18</v>
          </cell>
          <cell r="AG15">
            <v>6680</v>
          </cell>
          <cell r="AH15">
            <v>733.32999999999993</v>
          </cell>
          <cell r="AI15">
            <v>880</v>
          </cell>
          <cell r="AJ15">
            <v>568</v>
          </cell>
          <cell r="AK15">
            <v>568</v>
          </cell>
          <cell r="AL15">
            <v>571.20000000000005</v>
          </cell>
        </row>
        <row r="16">
          <cell r="C16" t="str">
            <v>PK98H9</v>
          </cell>
          <cell r="D16" t="str">
            <v>RALU18</v>
          </cell>
          <cell r="H16" t="str">
            <v>PK98H9 ALU18</v>
          </cell>
          <cell r="AG16">
            <v>7480</v>
          </cell>
          <cell r="AH16">
            <v>816.67000000000007</v>
          </cell>
          <cell r="AI16">
            <v>980</v>
          </cell>
          <cell r="AJ16">
            <v>608</v>
          </cell>
          <cell r="AK16">
            <v>608</v>
          </cell>
          <cell r="AL16">
            <v>613.20000000000005</v>
          </cell>
        </row>
        <row r="17">
          <cell r="B17" t="str">
            <v>KOMUNIKACIJA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</row>
        <row r="18">
          <cell r="C18" t="str">
            <v>TATDB2</v>
          </cell>
          <cell r="H18" t="str">
            <v>TATDB2</v>
          </cell>
          <cell r="AG18">
            <v>1990</v>
          </cell>
          <cell r="AH18">
            <v>200</v>
          </cell>
          <cell r="AI18">
            <v>240</v>
          </cell>
          <cell r="AJ18">
            <v>144</v>
          </cell>
          <cell r="AK18">
            <v>144</v>
          </cell>
          <cell r="AL18">
            <v>142.80000000000001</v>
          </cell>
        </row>
        <row r="19">
          <cell r="C19" t="str">
            <v>MAPSUP</v>
          </cell>
          <cell r="H19" t="str">
            <v>MAPSUP</v>
          </cell>
          <cell r="AG19">
            <v>990</v>
          </cell>
          <cell r="AH19">
            <v>75</v>
          </cell>
          <cell r="AI19">
            <v>90</v>
          </cell>
          <cell r="AJ19">
            <v>60</v>
          </cell>
          <cell r="AK19">
            <v>60</v>
          </cell>
          <cell r="AL19">
            <v>58.8</v>
          </cell>
        </row>
        <row r="20">
          <cell r="C20" t="str">
            <v>PK98R4</v>
          </cell>
          <cell r="H20" t="str">
            <v>PK98R4</v>
          </cell>
          <cell r="AG20">
            <v>2990</v>
          </cell>
          <cell r="AH20">
            <v>325</v>
          </cell>
          <cell r="AI20">
            <v>390</v>
          </cell>
          <cell r="AJ20">
            <v>152</v>
          </cell>
          <cell r="AK20">
            <v>152</v>
          </cell>
          <cell r="AL20">
            <v>151.19999999999999</v>
          </cell>
        </row>
        <row r="21">
          <cell r="B21" t="str">
            <v>BOJE</v>
          </cell>
          <cell r="AG21" t="e">
            <v>#N/A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</row>
        <row r="22">
          <cell r="C22" t="str">
            <v>QPA$MV</v>
          </cell>
          <cell r="AG22">
            <v>3190</v>
          </cell>
          <cell r="AH22">
            <v>350</v>
          </cell>
          <cell r="AI22">
            <v>420</v>
          </cell>
          <cell r="AJ22">
            <v>320</v>
          </cell>
          <cell r="AK22">
            <v>320</v>
          </cell>
          <cell r="AL22">
            <v>319.2</v>
          </cell>
        </row>
        <row r="23">
          <cell r="C23" t="str">
            <v>QPA$MVS</v>
          </cell>
          <cell r="AG23">
            <v>3990</v>
          </cell>
          <cell r="AH23">
            <v>408.33</v>
          </cell>
          <cell r="AI23">
            <v>490</v>
          </cell>
          <cell r="AJ23">
            <v>420</v>
          </cell>
          <cell r="AK23">
            <v>420</v>
          </cell>
          <cell r="AL23">
            <v>420</v>
          </cell>
        </row>
        <row r="24">
          <cell r="C24" t="str">
            <v>QPA$MV2</v>
          </cell>
          <cell r="AG24">
            <v>4990</v>
          </cell>
          <cell r="AH24">
            <v>491.67</v>
          </cell>
          <cell r="AI24">
            <v>590</v>
          </cell>
          <cell r="AJ24">
            <v>420</v>
          </cell>
          <cell r="AK24">
            <v>420</v>
          </cell>
          <cell r="AL24">
            <v>420</v>
          </cell>
        </row>
        <row r="25">
          <cell r="C25" t="str">
            <v>QPA$MV1</v>
          </cell>
          <cell r="AG25">
            <v>7490</v>
          </cell>
          <cell r="AH25">
            <v>825</v>
          </cell>
          <cell r="AI25">
            <v>990</v>
          </cell>
          <cell r="AJ25">
            <v>600</v>
          </cell>
          <cell r="AK25">
            <v>600</v>
          </cell>
          <cell r="AL25">
            <v>621.6</v>
          </cell>
        </row>
        <row r="26">
          <cell r="B26" t="str">
            <v>VANJSKI IZGLED</v>
          </cell>
          <cell r="AG26" t="e">
            <v>#N/A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</row>
        <row r="27">
          <cell r="C27" t="str">
            <v>BECQA1</v>
          </cell>
          <cell r="H27" t="str">
            <v>BECQA1</v>
          </cell>
          <cell r="AG27">
            <v>1090</v>
          </cell>
          <cell r="AH27">
            <v>116.67</v>
          </cell>
          <cell r="AI27">
            <v>140</v>
          </cell>
          <cell r="AJ27">
            <v>96</v>
          </cell>
          <cell r="AK27">
            <v>96</v>
          </cell>
          <cell r="AL27">
            <v>92.4</v>
          </cell>
        </row>
        <row r="28">
          <cell r="C28" t="str">
            <v>PERB04</v>
          </cell>
          <cell r="H28" t="str">
            <v>PERB04</v>
          </cell>
          <cell r="AG28">
            <v>1990</v>
          </cell>
          <cell r="AH28">
            <v>200</v>
          </cell>
          <cell r="AI28">
            <v>240</v>
          </cell>
          <cell r="AJ28">
            <v>160</v>
          </cell>
          <cell r="AK28">
            <v>160</v>
          </cell>
          <cell r="AL28">
            <v>168</v>
          </cell>
        </row>
        <row r="29">
          <cell r="C29" t="str">
            <v>RALU18</v>
          </cell>
          <cell r="D29" t="str">
            <v>RDIF07</v>
          </cell>
          <cell r="H29" t="str">
            <v>ALU18 RDIF07</v>
          </cell>
          <cell r="AG29">
            <v>4480</v>
          </cell>
          <cell r="AH29">
            <v>408.33</v>
          </cell>
          <cell r="AI29">
            <v>490</v>
          </cell>
          <cell r="AJ29">
            <v>376</v>
          </cell>
          <cell r="AK29">
            <v>376</v>
          </cell>
          <cell r="AL29">
            <v>369.6</v>
          </cell>
        </row>
        <row r="30">
          <cell r="AG30" t="e">
            <v>#N/A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isements (Ai - Ej - Mk) X85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 teintes"/>
    </sheetNames>
    <sheetDataSet>
      <sheetData sheetId="0" refreshError="1">
        <row r="1">
          <cell r="A1">
            <v>189</v>
          </cell>
          <cell r="B1" t="str">
            <v>CANNELLE</v>
          </cell>
          <cell r="C1" t="str">
            <v>N</v>
          </cell>
          <cell r="D1" t="str">
            <v>**</v>
          </cell>
          <cell r="E1" t="str">
            <v>Nacrée</v>
          </cell>
        </row>
        <row r="2">
          <cell r="A2">
            <v>190</v>
          </cell>
          <cell r="B2" t="str">
            <v>VERT AMANDE</v>
          </cell>
        </row>
        <row r="3">
          <cell r="A3">
            <v>369</v>
          </cell>
          <cell r="B3" t="str">
            <v>BLANC GLACIER</v>
          </cell>
          <cell r="C3" t="str">
            <v>V</v>
          </cell>
          <cell r="D3" t="str">
            <v>*</v>
          </cell>
          <cell r="E3" t="str">
            <v>Vernie</v>
          </cell>
        </row>
        <row r="4">
          <cell r="A4">
            <v>603</v>
          </cell>
          <cell r="B4" t="str">
            <v>GRIS HOLOGRAMME</v>
          </cell>
          <cell r="C4" t="str">
            <v>N</v>
          </cell>
          <cell r="D4" t="str">
            <v>***</v>
          </cell>
          <cell r="E4" t="str">
            <v>Nacrée</v>
          </cell>
        </row>
        <row r="5">
          <cell r="A5">
            <v>731</v>
          </cell>
          <cell r="B5" t="str">
            <v>ROUGE ANDALOU</v>
          </cell>
          <cell r="C5" t="str">
            <v>V</v>
          </cell>
          <cell r="D5" t="str">
            <v>*</v>
          </cell>
          <cell r="E5" t="str">
            <v>Vernie</v>
          </cell>
        </row>
        <row r="6">
          <cell r="A6">
            <v>903</v>
          </cell>
          <cell r="B6" t="str">
            <v xml:space="preserve"> VERT ABYSSE</v>
          </cell>
          <cell r="C6" t="str">
            <v>N</v>
          </cell>
          <cell r="D6" t="str">
            <v>**</v>
          </cell>
          <cell r="E6" t="str">
            <v>Nacrée</v>
          </cell>
        </row>
        <row r="7">
          <cell r="A7">
            <v>926</v>
          </cell>
          <cell r="B7" t="str">
            <v>VERT EPICEA</v>
          </cell>
          <cell r="C7" t="str">
            <v>N</v>
          </cell>
          <cell r="D7" t="str">
            <v>***</v>
          </cell>
          <cell r="E7" t="str">
            <v>Nacrée</v>
          </cell>
        </row>
        <row r="8">
          <cell r="A8" t="str">
            <v>A17</v>
          </cell>
          <cell r="B8" t="str">
            <v>JAUNE DE MANILLE</v>
          </cell>
          <cell r="C8" t="str">
            <v>TE</v>
          </cell>
          <cell r="D8" t="str">
            <v>TE</v>
          </cell>
          <cell r="E8" t="str">
            <v>Teinte ŕ effets</v>
          </cell>
        </row>
        <row r="9">
          <cell r="A9" t="str">
            <v>B64</v>
          </cell>
          <cell r="B9" t="str">
            <v>GRIS SIDERAL</v>
          </cell>
          <cell r="C9" t="str">
            <v>TE</v>
          </cell>
          <cell r="D9" t="str">
            <v>TE</v>
          </cell>
          <cell r="E9" t="str">
            <v>Teinte ŕ effets</v>
          </cell>
        </row>
        <row r="10">
          <cell r="A10" t="str">
            <v>B65</v>
          </cell>
          <cell r="B10" t="str">
            <v>GRIS AGATHE</v>
          </cell>
          <cell r="C10" t="str">
            <v>TE</v>
          </cell>
          <cell r="D10" t="str">
            <v>TE</v>
          </cell>
          <cell r="E10" t="str">
            <v>Teinte ŕ effets</v>
          </cell>
        </row>
        <row r="11">
          <cell r="A11" t="str">
            <v>B66</v>
          </cell>
          <cell r="B11" t="str">
            <v>GRIS ECLIPSE</v>
          </cell>
          <cell r="C11" t="str">
            <v>TE</v>
          </cell>
          <cell r="D11" t="str">
            <v>TE</v>
          </cell>
          <cell r="E11" t="str">
            <v>Teinte ŕ effets</v>
          </cell>
        </row>
        <row r="12">
          <cell r="A12" t="str">
            <v>B76</v>
          </cell>
          <cell r="B12" t="str">
            <v>ROUGE DE FEU</v>
          </cell>
          <cell r="C12" t="str">
            <v>TE</v>
          </cell>
          <cell r="D12" t="str">
            <v>TE</v>
          </cell>
          <cell r="E12" t="str">
            <v>Teinte ŕ effets</v>
          </cell>
        </row>
        <row r="13">
          <cell r="A13" t="str">
            <v>D42</v>
          </cell>
          <cell r="B13" t="str">
            <v>BLEU NAVY</v>
          </cell>
          <cell r="C13" t="str">
            <v>V</v>
          </cell>
          <cell r="D13" t="str">
            <v>*</v>
          </cell>
          <cell r="E13" t="str">
            <v>Vernie</v>
          </cell>
          <cell r="F13" t="str">
            <v>Teintes uniquement disponibles sur B74</v>
          </cell>
        </row>
        <row r="14">
          <cell r="A14" t="str">
            <v>D43</v>
          </cell>
          <cell r="B14" t="str">
            <v>BLEU MONDIAL</v>
          </cell>
          <cell r="C14" t="str">
            <v>TE</v>
          </cell>
          <cell r="D14" t="str">
            <v>TE</v>
          </cell>
          <cell r="E14" t="str">
            <v>Teinte ŕ effets</v>
          </cell>
        </row>
        <row r="15">
          <cell r="A15" t="str">
            <v>D44</v>
          </cell>
          <cell r="B15" t="str">
            <v>BLEU ODYSSEE</v>
          </cell>
          <cell r="C15" t="str">
            <v>TE</v>
          </cell>
          <cell r="D15" t="str">
            <v>TE</v>
          </cell>
          <cell r="E15" t="str">
            <v>Teinte ŕ effets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2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I80"/>
  <sheetViews>
    <sheetView showGridLines="0" view="pageBreakPreview" zoomScaleNormal="80" zoomScaleSheetLayoutView="100" workbookViewId="0">
      <pane ySplit="5" topLeftCell="A6" activePane="bottomLeft" state="frozen"/>
      <selection activeCell="C4" sqref="C4"/>
      <selection pane="bottomLeft" activeCell="A3" sqref="A3"/>
    </sheetView>
  </sheetViews>
  <sheetFormatPr defaultRowHeight="12"/>
  <cols>
    <col min="1" max="1" width="42.83203125" style="45" customWidth="1"/>
    <col min="2" max="2" width="15" style="45" customWidth="1"/>
    <col min="3" max="4" width="11.1640625" style="45" customWidth="1"/>
    <col min="5" max="5" width="13.83203125" style="45" customWidth="1"/>
    <col min="6" max="6" width="11.1640625" style="45" bestFit="1" customWidth="1"/>
    <col min="7" max="7" width="19.83203125" style="45" bestFit="1" customWidth="1"/>
    <col min="8" max="8" width="5.6640625" style="4" customWidth="1"/>
    <col min="9" max="9" width="9.33203125" style="4"/>
    <col min="10" max="16384" width="9.33203125" style="5"/>
  </cols>
  <sheetData>
    <row r="1" spans="1:9" ht="39.75">
      <c r="A1" s="1" t="s">
        <v>0</v>
      </c>
      <c r="B1" s="6"/>
      <c r="C1" s="6"/>
      <c r="D1" s="6"/>
      <c r="E1" s="6"/>
      <c r="F1" s="6"/>
      <c r="G1" s="6"/>
    </row>
    <row r="2" spans="1:9" ht="24">
      <c r="A2" s="2" t="s">
        <v>19</v>
      </c>
      <c r="B2" s="7"/>
      <c r="C2" s="7"/>
      <c r="D2" s="7"/>
      <c r="E2" s="7"/>
      <c r="F2" s="7"/>
      <c r="G2" s="7"/>
    </row>
    <row r="3" spans="1:9">
      <c r="A3" s="3">
        <v>42522</v>
      </c>
      <c r="B3" s="7"/>
      <c r="C3" s="7"/>
      <c r="D3" s="7"/>
      <c r="E3" s="7"/>
      <c r="F3" s="7"/>
      <c r="G3" s="7"/>
    </row>
    <row r="4" spans="1:9" ht="13.5">
      <c r="A4" s="8"/>
      <c r="B4" s="7"/>
      <c r="C4" s="7"/>
      <c r="D4" s="7"/>
      <c r="E4" s="7"/>
      <c r="F4" s="7"/>
      <c r="G4" s="7"/>
    </row>
    <row r="5" spans="1:9" ht="27" customHeight="1">
      <c r="A5" s="9" t="s">
        <v>21</v>
      </c>
      <c r="B5" s="10" t="s">
        <v>20</v>
      </c>
      <c r="C5" s="11" t="s">
        <v>22</v>
      </c>
      <c r="D5" s="10" t="s">
        <v>24</v>
      </c>
      <c r="E5" s="10" t="s">
        <v>23</v>
      </c>
      <c r="F5" s="10"/>
      <c r="G5" s="12"/>
    </row>
    <row r="6" spans="1:9" s="18" customFormat="1" ht="15" customHeight="1">
      <c r="A6" s="13" t="s">
        <v>2</v>
      </c>
      <c r="B6" s="14" t="s">
        <v>1</v>
      </c>
      <c r="C6" s="15" t="s">
        <v>15</v>
      </c>
      <c r="D6" s="15">
        <v>113</v>
      </c>
      <c r="E6" s="16" t="s">
        <v>32</v>
      </c>
      <c r="F6" s="16"/>
      <c r="G6" s="17"/>
      <c r="H6" s="4"/>
      <c r="I6" s="4"/>
    </row>
    <row r="7" spans="1:9" s="18" customFormat="1" ht="15" customHeight="1">
      <c r="A7" s="19" t="s">
        <v>4</v>
      </c>
      <c r="B7" s="20" t="s">
        <v>3</v>
      </c>
      <c r="C7" s="21" t="s">
        <v>15</v>
      </c>
      <c r="D7" s="21">
        <v>113</v>
      </c>
      <c r="E7" s="22" t="s">
        <v>33</v>
      </c>
      <c r="F7" s="22"/>
      <c r="G7" s="23"/>
      <c r="H7" s="4"/>
      <c r="I7" s="4"/>
    </row>
    <row r="8" spans="1:9" s="18" customFormat="1" ht="15" customHeight="1">
      <c r="A8" s="19" t="s">
        <v>8</v>
      </c>
      <c r="B8" s="20" t="s">
        <v>7</v>
      </c>
      <c r="C8" s="21" t="s">
        <v>15</v>
      </c>
      <c r="D8" s="21">
        <v>113</v>
      </c>
      <c r="E8" s="22" t="s">
        <v>34</v>
      </c>
      <c r="F8" s="22"/>
      <c r="G8" s="23"/>
      <c r="H8" s="4"/>
      <c r="I8" s="4"/>
    </row>
    <row r="9" spans="1:9" s="18" customFormat="1" ht="15" customHeight="1">
      <c r="A9" s="24" t="s">
        <v>10</v>
      </c>
      <c r="B9" s="25" t="s">
        <v>9</v>
      </c>
      <c r="C9" s="26" t="s">
        <v>16</v>
      </c>
      <c r="D9" s="26">
        <v>125</v>
      </c>
      <c r="E9" s="27" t="s">
        <v>35</v>
      </c>
      <c r="F9" s="27"/>
      <c r="G9" s="28"/>
      <c r="H9" s="4"/>
      <c r="I9" s="4"/>
    </row>
    <row r="10" spans="1:9" ht="6" customHeight="1">
      <c r="A10" s="3"/>
      <c r="B10" s="29"/>
      <c r="C10" s="7"/>
      <c r="D10" s="7"/>
      <c r="E10" s="7"/>
      <c r="F10" s="7"/>
      <c r="G10" s="7"/>
    </row>
    <row r="11" spans="1:9" s="18" customFormat="1" ht="26.25" customHeight="1">
      <c r="A11" s="30" t="s">
        <v>25</v>
      </c>
      <c r="B11" s="31"/>
      <c r="C11" s="11"/>
      <c r="D11" s="10"/>
      <c r="E11" s="10"/>
      <c r="F11" s="10"/>
      <c r="G11" s="12"/>
      <c r="H11" s="4"/>
      <c r="I11" s="4"/>
    </row>
    <row r="12" spans="1:9" s="18" customFormat="1" ht="15" customHeight="1">
      <c r="A12" s="19" t="s">
        <v>6</v>
      </c>
      <c r="B12" s="20" t="s">
        <v>5</v>
      </c>
      <c r="C12" s="21" t="s">
        <v>15</v>
      </c>
      <c r="D12" s="21">
        <v>95</v>
      </c>
      <c r="E12" s="22" t="s">
        <v>36</v>
      </c>
      <c r="F12" s="22"/>
      <c r="G12" s="23"/>
      <c r="H12" s="4"/>
      <c r="I12" s="4"/>
    </row>
    <row r="13" spans="1:9" s="18" customFormat="1" ht="15" customHeight="1">
      <c r="A13" s="19" t="s">
        <v>12</v>
      </c>
      <c r="B13" s="20" t="s">
        <v>11</v>
      </c>
      <c r="C13" s="21" t="s">
        <v>15</v>
      </c>
      <c r="D13" s="21">
        <v>95</v>
      </c>
      <c r="E13" s="22" t="s">
        <v>37</v>
      </c>
      <c r="F13" s="22"/>
      <c r="G13" s="23"/>
      <c r="H13" s="4"/>
      <c r="I13" s="4"/>
    </row>
    <row r="14" spans="1:9" s="18" customFormat="1" ht="15" customHeight="1">
      <c r="A14" s="24" t="s">
        <v>14</v>
      </c>
      <c r="B14" s="25" t="s">
        <v>13</v>
      </c>
      <c r="C14" s="26" t="s">
        <v>17</v>
      </c>
      <c r="D14" s="26">
        <v>98</v>
      </c>
      <c r="E14" s="27" t="s">
        <v>38</v>
      </c>
      <c r="F14" s="27"/>
      <c r="G14" s="28"/>
      <c r="H14" s="4"/>
      <c r="I14" s="4"/>
    </row>
    <row r="15" spans="1:9" s="18" customFormat="1">
      <c r="A15" s="32"/>
      <c r="B15" s="32"/>
      <c r="C15" s="32"/>
      <c r="D15" s="32"/>
      <c r="E15" s="32"/>
      <c r="F15" s="32"/>
      <c r="G15" s="32"/>
      <c r="H15" s="4"/>
      <c r="I15" s="4"/>
    </row>
    <row r="16" spans="1:9" s="18" customFormat="1" ht="13.5">
      <c r="A16" s="30" t="s">
        <v>26</v>
      </c>
      <c r="B16" s="33"/>
      <c r="C16" s="34"/>
      <c r="D16" s="34"/>
      <c r="E16" s="34"/>
      <c r="F16" s="35"/>
      <c r="G16" s="12"/>
      <c r="H16" s="4"/>
      <c r="I16" s="4"/>
    </row>
    <row r="17" spans="1:9" s="18" customFormat="1" ht="15" customHeight="1">
      <c r="A17" s="36" t="s">
        <v>27</v>
      </c>
      <c r="B17" s="37"/>
      <c r="C17" s="38"/>
      <c r="D17" s="38"/>
      <c r="E17" s="39"/>
      <c r="F17" s="39"/>
      <c r="G17" s="40" t="s">
        <v>39</v>
      </c>
      <c r="H17" s="4"/>
      <c r="I17" s="4"/>
    </row>
    <row r="18" spans="1:9">
      <c r="A18" s="3"/>
      <c r="B18" s="32"/>
      <c r="C18" s="32"/>
      <c r="D18" s="32"/>
      <c r="E18" s="32"/>
      <c r="F18" s="32"/>
      <c r="G18" s="32"/>
    </row>
    <row r="19" spans="1:9">
      <c r="A19" s="3"/>
      <c r="B19" s="32"/>
      <c r="C19" s="32"/>
      <c r="D19" s="32"/>
      <c r="E19" s="32"/>
      <c r="F19" s="32"/>
      <c r="G19" s="32"/>
    </row>
    <row r="20" spans="1:9">
      <c r="A20" s="3"/>
      <c r="B20" s="32"/>
      <c r="C20" s="32"/>
      <c r="D20" s="32"/>
      <c r="E20" s="32"/>
      <c r="F20" s="32"/>
      <c r="G20" s="32"/>
    </row>
    <row r="21" spans="1:9">
      <c r="A21" s="3"/>
      <c r="B21" s="32"/>
      <c r="C21" s="32"/>
      <c r="D21" s="32"/>
      <c r="E21" s="32"/>
      <c r="F21" s="32"/>
      <c r="G21" s="32"/>
    </row>
    <row r="22" spans="1:9">
      <c r="A22" s="3"/>
      <c r="B22" s="32"/>
      <c r="C22" s="32"/>
      <c r="D22" s="32"/>
      <c r="E22" s="32"/>
      <c r="F22" s="32"/>
      <c r="G22" s="32"/>
    </row>
    <row r="23" spans="1:9">
      <c r="A23" s="3"/>
      <c r="B23" s="32"/>
      <c r="C23" s="32"/>
      <c r="D23" s="32"/>
      <c r="E23" s="32"/>
      <c r="F23" s="32"/>
      <c r="G23" s="32"/>
    </row>
    <row r="24" spans="1:9">
      <c r="A24" s="3"/>
      <c r="B24" s="32"/>
      <c r="C24" s="32"/>
      <c r="D24" s="32"/>
      <c r="E24" s="32"/>
      <c r="F24" s="32"/>
      <c r="G24" s="32"/>
    </row>
    <row r="25" spans="1:9">
      <c r="A25" s="3"/>
      <c r="B25" s="32"/>
      <c r="C25" s="32"/>
      <c r="D25" s="32"/>
      <c r="E25" s="32"/>
      <c r="F25" s="32"/>
      <c r="G25" s="32"/>
    </row>
    <row r="26" spans="1:9">
      <c r="A26" s="3"/>
      <c r="B26" s="32"/>
      <c r="C26" s="32"/>
      <c r="D26" s="32"/>
      <c r="E26" s="32"/>
      <c r="F26" s="32"/>
      <c r="G26" s="32"/>
    </row>
    <row r="27" spans="1:9">
      <c r="A27" s="3"/>
      <c r="B27" s="32"/>
      <c r="C27" s="32"/>
      <c r="D27" s="32"/>
      <c r="E27" s="32"/>
      <c r="F27" s="32"/>
      <c r="G27" s="32"/>
    </row>
    <row r="28" spans="1:9">
      <c r="A28" s="3"/>
      <c r="B28" s="32"/>
      <c r="C28" s="32"/>
      <c r="D28" s="32"/>
      <c r="E28" s="32"/>
      <c r="F28" s="32"/>
      <c r="G28" s="32"/>
    </row>
    <row r="29" spans="1:9">
      <c r="A29" s="3"/>
      <c r="B29" s="32"/>
      <c r="C29" s="32"/>
      <c r="D29" s="32"/>
      <c r="E29" s="32"/>
      <c r="F29" s="32"/>
      <c r="G29" s="32"/>
    </row>
    <row r="30" spans="1:9">
      <c r="A30" s="3"/>
      <c r="B30" s="32"/>
      <c r="C30" s="32"/>
      <c r="D30" s="32"/>
      <c r="E30" s="32"/>
      <c r="F30" s="32"/>
      <c r="G30" s="32"/>
    </row>
    <row r="31" spans="1:9" s="4" customFormat="1">
      <c r="A31" s="3"/>
      <c r="B31" s="32"/>
      <c r="C31" s="32"/>
      <c r="D31" s="32"/>
      <c r="E31" s="32"/>
      <c r="F31" s="32"/>
      <c r="G31" s="32"/>
    </row>
    <row r="32" spans="1:9" s="4" customFormat="1">
      <c r="A32" s="3"/>
      <c r="B32" s="32"/>
      <c r="C32" s="32"/>
      <c r="D32" s="32"/>
      <c r="E32" s="32"/>
      <c r="F32" s="32"/>
      <c r="G32" s="32"/>
    </row>
    <row r="33" spans="1:7" s="4" customFormat="1">
      <c r="A33" s="3"/>
      <c r="B33" s="32"/>
      <c r="C33" s="32"/>
      <c r="D33" s="32"/>
      <c r="E33" s="32"/>
      <c r="F33" s="32"/>
      <c r="G33" s="32"/>
    </row>
    <row r="34" spans="1:7" s="4" customFormat="1">
      <c r="A34" s="3"/>
      <c r="B34" s="32"/>
      <c r="C34" s="32"/>
      <c r="D34" s="32"/>
      <c r="E34" s="32"/>
      <c r="F34" s="32"/>
      <c r="G34" s="32"/>
    </row>
    <row r="35" spans="1:7" s="4" customFormat="1">
      <c r="A35" s="3"/>
      <c r="B35" s="32"/>
      <c r="C35" s="32"/>
      <c r="D35" s="32"/>
      <c r="E35" s="32"/>
      <c r="F35" s="32"/>
      <c r="G35" s="32"/>
    </row>
    <row r="36" spans="1:7" s="4" customFormat="1">
      <c r="A36" s="3"/>
      <c r="B36" s="32"/>
      <c r="C36" s="32"/>
      <c r="D36" s="32"/>
      <c r="E36" s="32"/>
      <c r="F36" s="32"/>
      <c r="G36" s="32"/>
    </row>
    <row r="37" spans="1:7" s="4" customFormat="1">
      <c r="A37" s="3"/>
      <c r="B37" s="32"/>
      <c r="C37" s="32"/>
      <c r="D37" s="32"/>
      <c r="E37" s="32"/>
      <c r="F37" s="32"/>
      <c r="G37" s="32"/>
    </row>
    <row r="38" spans="1:7" s="4" customFormat="1">
      <c r="A38" s="3"/>
      <c r="B38" s="32"/>
      <c r="C38" s="32"/>
      <c r="D38" s="32"/>
      <c r="E38" s="32"/>
      <c r="F38" s="32"/>
      <c r="G38" s="32"/>
    </row>
    <row r="39" spans="1:7" s="4" customFormat="1">
      <c r="A39" s="3"/>
      <c r="B39" s="32"/>
      <c r="C39" s="32"/>
      <c r="D39" s="32"/>
      <c r="E39" s="32"/>
      <c r="F39" s="32"/>
      <c r="G39" s="32"/>
    </row>
    <row r="40" spans="1:7" s="4" customFormat="1">
      <c r="A40" s="3"/>
      <c r="B40" s="32"/>
      <c r="C40" s="32"/>
      <c r="D40" s="32"/>
      <c r="E40" s="32"/>
      <c r="F40" s="32"/>
      <c r="G40" s="32"/>
    </row>
    <row r="41" spans="1:7" s="4" customFormat="1">
      <c r="A41" s="3"/>
      <c r="B41" s="32"/>
      <c r="C41" s="32"/>
      <c r="D41" s="32"/>
      <c r="E41" s="32"/>
      <c r="F41" s="32"/>
      <c r="G41" s="32"/>
    </row>
    <row r="42" spans="1:7" s="4" customFormat="1">
      <c r="A42" s="3"/>
      <c r="B42" s="32"/>
      <c r="C42" s="32"/>
      <c r="D42" s="32"/>
      <c r="E42" s="32"/>
      <c r="F42" s="32"/>
      <c r="G42" s="32"/>
    </row>
    <row r="43" spans="1:7" s="4" customFormat="1">
      <c r="A43" s="3"/>
      <c r="B43" s="32"/>
      <c r="C43" s="32"/>
      <c r="D43" s="32"/>
      <c r="E43" s="32"/>
      <c r="F43" s="32"/>
      <c r="G43" s="32"/>
    </row>
    <row r="44" spans="1:7" s="4" customFormat="1">
      <c r="A44" s="3"/>
      <c r="B44" s="32"/>
      <c r="C44" s="32"/>
      <c r="D44" s="32"/>
      <c r="E44" s="32"/>
      <c r="F44" s="32"/>
      <c r="G44" s="32"/>
    </row>
    <row r="45" spans="1:7" s="4" customFormat="1">
      <c r="A45" s="3"/>
      <c r="B45" s="32"/>
      <c r="C45" s="32"/>
      <c r="D45" s="32"/>
      <c r="E45" s="32"/>
      <c r="F45" s="32"/>
      <c r="G45" s="32"/>
    </row>
    <row r="46" spans="1:7" s="4" customFormat="1">
      <c r="A46" s="3"/>
      <c r="B46" s="32"/>
      <c r="C46" s="32"/>
      <c r="D46" s="32"/>
      <c r="E46" s="32"/>
      <c r="F46" s="32"/>
      <c r="G46" s="32"/>
    </row>
    <row r="47" spans="1:7" s="4" customFormat="1">
      <c r="A47" s="3" t="s">
        <v>18</v>
      </c>
      <c r="B47" s="32"/>
      <c r="C47" s="32"/>
      <c r="D47" s="32"/>
      <c r="E47" s="32"/>
      <c r="F47" s="32"/>
      <c r="G47" s="32"/>
    </row>
    <row r="48" spans="1:7" s="4" customFormat="1">
      <c r="A48" s="3" t="s">
        <v>28</v>
      </c>
      <c r="B48" s="32"/>
      <c r="C48" s="32"/>
      <c r="D48" s="32"/>
      <c r="E48" s="32"/>
      <c r="F48" s="32"/>
      <c r="G48" s="32"/>
    </row>
    <row r="49" spans="1:7" s="4" customFormat="1">
      <c r="A49" s="3" t="s">
        <v>29</v>
      </c>
      <c r="B49" s="32"/>
      <c r="C49" s="32"/>
      <c r="D49" s="32"/>
      <c r="E49" s="32"/>
      <c r="F49" s="32"/>
      <c r="G49" s="32"/>
    </row>
    <row r="50" spans="1:7" s="4" customFormat="1">
      <c r="A50" s="3" t="s">
        <v>30</v>
      </c>
      <c r="B50" s="41"/>
      <c r="C50" s="41"/>
      <c r="D50" s="41"/>
      <c r="E50" s="41"/>
      <c r="F50" s="41"/>
      <c r="G50" s="41"/>
    </row>
    <row r="51" spans="1:7" s="4" customFormat="1">
      <c r="A51" s="3"/>
      <c r="B51" s="41"/>
      <c r="C51" s="41"/>
      <c r="D51" s="41"/>
      <c r="E51" s="41"/>
      <c r="F51" s="41"/>
      <c r="G51" s="41"/>
    </row>
    <row r="52" spans="1:7" s="4" customFormat="1">
      <c r="A52" s="42" t="s">
        <v>31</v>
      </c>
      <c r="B52" s="43"/>
      <c r="C52" s="43"/>
      <c r="D52" s="43"/>
      <c r="E52" s="43"/>
      <c r="F52" s="43"/>
      <c r="G52" s="43"/>
    </row>
    <row r="53" spans="1:7" s="4" customFormat="1">
      <c r="A53" s="44"/>
      <c r="B53" s="44"/>
      <c r="C53" s="44"/>
      <c r="D53" s="44"/>
      <c r="E53" s="44"/>
      <c r="F53" s="44"/>
      <c r="G53" s="44"/>
    </row>
    <row r="54" spans="1:7" s="4" customFormat="1">
      <c r="A54" s="44"/>
      <c r="B54" s="44"/>
      <c r="C54" s="44"/>
      <c r="D54" s="44"/>
      <c r="E54" s="44"/>
      <c r="F54" s="44"/>
      <c r="G54" s="44"/>
    </row>
    <row r="55" spans="1:7" s="4" customFormat="1">
      <c r="A55" s="45"/>
      <c r="B55" s="45"/>
      <c r="C55" s="45"/>
      <c r="D55" s="45"/>
      <c r="E55" s="45"/>
      <c r="F55" s="45"/>
      <c r="G55" s="45"/>
    </row>
    <row r="56" spans="1:7" s="4" customFormat="1">
      <c r="A56" s="45"/>
      <c r="B56" s="45"/>
      <c r="C56" s="45"/>
      <c r="D56" s="45"/>
      <c r="E56" s="45"/>
      <c r="F56" s="45"/>
      <c r="G56" s="45"/>
    </row>
    <row r="57" spans="1:7" s="4" customFormat="1">
      <c r="A57" s="45"/>
      <c r="B57" s="45"/>
      <c r="C57" s="45"/>
      <c r="D57" s="45"/>
      <c r="E57" s="45"/>
      <c r="F57" s="45"/>
      <c r="G57" s="45"/>
    </row>
    <row r="58" spans="1:7" s="4" customFormat="1">
      <c r="A58" s="45"/>
      <c r="B58" s="45"/>
      <c r="C58" s="45"/>
      <c r="D58" s="45"/>
      <c r="E58" s="45"/>
      <c r="F58" s="45"/>
      <c r="G58" s="45"/>
    </row>
    <row r="59" spans="1:7" s="4" customFormat="1">
      <c r="A59" s="45"/>
      <c r="B59" s="45"/>
      <c r="C59" s="45"/>
      <c r="D59" s="45"/>
      <c r="E59" s="45"/>
      <c r="F59" s="45"/>
      <c r="G59" s="45"/>
    </row>
    <row r="60" spans="1:7" s="4" customFormat="1">
      <c r="A60" s="45"/>
      <c r="B60" s="45"/>
      <c r="C60" s="45"/>
      <c r="D60" s="45"/>
      <c r="E60" s="45"/>
      <c r="F60" s="45"/>
      <c r="G60" s="45"/>
    </row>
    <row r="61" spans="1:7" s="4" customFormat="1">
      <c r="A61" s="45"/>
      <c r="B61" s="45"/>
      <c r="C61" s="45"/>
      <c r="D61" s="45"/>
      <c r="E61" s="45"/>
      <c r="F61" s="45"/>
      <c r="G61" s="45"/>
    </row>
    <row r="62" spans="1:7" s="4" customFormat="1">
      <c r="A62" s="45"/>
      <c r="B62" s="45"/>
      <c r="C62" s="45"/>
      <c r="D62" s="45"/>
      <c r="E62" s="45"/>
      <c r="F62" s="45"/>
      <c r="G62" s="45"/>
    </row>
    <row r="63" spans="1:7" s="4" customFormat="1">
      <c r="A63" s="45"/>
      <c r="B63" s="45"/>
      <c r="C63" s="45"/>
      <c r="D63" s="45"/>
      <c r="E63" s="45"/>
      <c r="F63" s="45"/>
      <c r="G63" s="45"/>
    </row>
    <row r="64" spans="1:7" s="4" customFormat="1">
      <c r="A64" s="45"/>
      <c r="B64" s="45"/>
      <c r="C64" s="45"/>
      <c r="D64" s="45"/>
      <c r="E64" s="45"/>
      <c r="F64" s="45"/>
      <c r="G64" s="45"/>
    </row>
    <row r="65" spans="1:7" s="4" customFormat="1">
      <c r="A65" s="45"/>
      <c r="B65" s="45"/>
      <c r="C65" s="45"/>
      <c r="D65" s="45"/>
      <c r="E65" s="45"/>
      <c r="F65" s="45"/>
      <c r="G65" s="45"/>
    </row>
    <row r="66" spans="1:7" s="4" customFormat="1">
      <c r="A66" s="45"/>
      <c r="B66" s="45"/>
      <c r="C66" s="45"/>
      <c r="D66" s="45"/>
      <c r="E66" s="45"/>
      <c r="F66" s="45"/>
      <c r="G66" s="45"/>
    </row>
    <row r="67" spans="1:7" s="4" customFormat="1">
      <c r="A67" s="45"/>
      <c r="B67" s="45"/>
      <c r="C67" s="45"/>
      <c r="D67" s="45"/>
      <c r="E67" s="45"/>
      <c r="F67" s="45"/>
      <c r="G67" s="45"/>
    </row>
    <row r="68" spans="1:7" s="4" customFormat="1">
      <c r="A68" s="45"/>
      <c r="B68" s="45"/>
      <c r="C68" s="45"/>
      <c r="D68" s="45"/>
      <c r="E68" s="45"/>
      <c r="F68" s="45"/>
      <c r="G68" s="45"/>
    </row>
    <row r="69" spans="1:7" s="4" customFormat="1">
      <c r="A69" s="45"/>
      <c r="B69" s="45"/>
      <c r="C69" s="45"/>
      <c r="D69" s="45"/>
      <c r="E69" s="45"/>
      <c r="F69" s="45"/>
      <c r="G69" s="45"/>
    </row>
    <row r="70" spans="1:7" s="4" customFormat="1">
      <c r="A70" s="45"/>
      <c r="B70" s="45"/>
      <c r="C70" s="45"/>
      <c r="D70" s="45"/>
      <c r="E70" s="45"/>
      <c r="F70" s="45"/>
      <c r="G70" s="45"/>
    </row>
    <row r="71" spans="1:7" s="4" customFormat="1">
      <c r="A71" s="45"/>
      <c r="B71" s="45"/>
      <c r="C71" s="45"/>
      <c r="D71" s="45"/>
      <c r="E71" s="45"/>
      <c r="F71" s="45"/>
      <c r="G71" s="45"/>
    </row>
    <row r="72" spans="1:7" s="4" customFormat="1">
      <c r="A72" s="45"/>
      <c r="B72" s="45"/>
      <c r="C72" s="45"/>
      <c r="D72" s="45"/>
      <c r="E72" s="45"/>
      <c r="F72" s="45"/>
      <c r="G72" s="45"/>
    </row>
    <row r="73" spans="1:7" s="4" customFormat="1">
      <c r="A73" s="45"/>
      <c r="B73" s="45"/>
      <c r="C73" s="45"/>
      <c r="D73" s="45"/>
      <c r="E73" s="45"/>
      <c r="F73" s="45"/>
      <c r="G73" s="45"/>
    </row>
    <row r="74" spans="1:7" s="4" customFormat="1">
      <c r="A74" s="45"/>
      <c r="B74" s="45"/>
      <c r="C74" s="45"/>
      <c r="D74" s="45"/>
      <c r="E74" s="45"/>
      <c r="F74" s="45"/>
      <c r="G74" s="45"/>
    </row>
    <row r="75" spans="1:7" s="4" customFormat="1">
      <c r="A75" s="45"/>
      <c r="B75" s="45"/>
      <c r="C75" s="45"/>
      <c r="D75" s="45"/>
      <c r="E75" s="45"/>
      <c r="F75" s="45"/>
      <c r="G75" s="45"/>
    </row>
    <row r="76" spans="1:7" s="4" customFormat="1">
      <c r="A76" s="45"/>
      <c r="B76" s="45"/>
      <c r="C76" s="45"/>
      <c r="D76" s="45"/>
      <c r="E76" s="45"/>
      <c r="F76" s="45"/>
      <c r="G76" s="45"/>
    </row>
    <row r="77" spans="1:7" s="4" customFormat="1">
      <c r="A77" s="45"/>
      <c r="B77" s="45"/>
      <c r="C77" s="45"/>
      <c r="D77" s="45"/>
      <c r="E77" s="45"/>
      <c r="F77" s="45"/>
      <c r="G77" s="45"/>
    </row>
    <row r="78" spans="1:7" s="4" customFormat="1">
      <c r="A78" s="45"/>
      <c r="B78" s="45"/>
      <c r="C78" s="45"/>
      <c r="D78" s="45"/>
      <c r="E78" s="45"/>
      <c r="F78" s="45"/>
      <c r="G78" s="45"/>
    </row>
    <row r="79" spans="1:7" s="4" customFormat="1">
      <c r="A79" s="45"/>
      <c r="B79" s="45"/>
      <c r="C79" s="45"/>
      <c r="D79" s="45"/>
      <c r="E79" s="45"/>
      <c r="F79" s="45"/>
      <c r="G79" s="45"/>
    </row>
    <row r="80" spans="1:7" s="4" customFormat="1">
      <c r="A80" s="45"/>
      <c r="B80" s="45"/>
      <c r="C80" s="45"/>
      <c r="D80" s="45"/>
      <c r="E80" s="45"/>
      <c r="F80" s="45"/>
      <c r="G80" s="45"/>
    </row>
  </sheetData>
  <dataConsolidate/>
  <printOptions horizontalCentered="1"/>
  <pageMargins left="0" right="7.874015748031496E-2" top="0.86614173228346458" bottom="0.19685039370078741" header="7.874015748031496E-2" footer="0"/>
  <pageSetup paperSize="9" orientation="portrait" r:id="rId1"/>
  <headerFooter scaleWithDoc="0">
    <oddHeader>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71083-68FE-43A7-BD10-891910A49D01}">
  <sheetPr>
    <pageSetUpPr fitToPage="1"/>
  </sheetPr>
  <dimension ref="A2:AG83"/>
  <sheetViews>
    <sheetView showGridLines="0" view="pageBreakPreview" zoomScaleNormal="80" zoomScaleSheetLayoutView="100" workbookViewId="0">
      <selection activeCell="B4" sqref="B4"/>
    </sheetView>
  </sheetViews>
  <sheetFormatPr defaultColWidth="9.33203125" defaultRowHeight="11.25"/>
  <cols>
    <col min="1" max="1" width="9.33203125" style="332"/>
    <col min="2" max="2" width="30.1640625" style="333" customWidth="1"/>
    <col min="3" max="3" width="2.5" style="431" customWidth="1"/>
    <col min="4" max="4" width="14.33203125" style="333" customWidth="1"/>
    <col min="5" max="6" width="9.83203125" style="333" customWidth="1"/>
    <col min="7" max="7" width="12" style="333" customWidth="1"/>
    <col min="8" max="8" width="3" style="335" hidden="1" customWidth="1"/>
    <col min="9" max="10" width="15.6640625" style="333" customWidth="1"/>
    <col min="11" max="11" width="15.5" style="333" customWidth="1"/>
    <col min="12" max="13" width="9.33203125" style="332" customWidth="1"/>
    <col min="14" max="33" width="9.33203125" style="332"/>
    <col min="34" max="16384" width="9.33203125" style="333"/>
  </cols>
  <sheetData>
    <row r="2" spans="1:33" ht="33" customHeight="1">
      <c r="B2" s="323" t="s">
        <v>176</v>
      </c>
    </row>
    <row r="3" spans="1:33" s="338" customFormat="1" ht="18" customHeight="1">
      <c r="A3" s="337"/>
      <c r="B3" s="56" t="str">
        <f t="shared" ref="B3:B9" si="0">V_LIB</f>
        <v>Faza 2</v>
      </c>
      <c r="C3" s="350"/>
      <c r="H3" s="340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</row>
    <row r="4" spans="1:33" s="338" customFormat="1" ht="18" customHeight="1">
      <c r="A4" s="337"/>
      <c r="B4" s="46" t="str">
        <f>V_LIB</f>
        <v>Datum: 01.06.2016</v>
      </c>
      <c r="C4" s="350"/>
      <c r="H4" s="340"/>
      <c r="K4" s="341"/>
      <c r="L4" s="337"/>
      <c r="M4" s="337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</row>
    <row r="5" spans="1:33" s="338" customFormat="1" ht="18" customHeight="1">
      <c r="A5" s="337"/>
      <c r="B5" s="56" t="str">
        <f t="shared" si="0"/>
        <v>Model: KP2</v>
      </c>
      <c r="C5" s="350"/>
      <c r="H5" s="340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</row>
    <row r="6" spans="1:33" s="338" customFormat="1" ht="45">
      <c r="A6" s="337"/>
      <c r="B6" s="60" t="str">
        <f t="shared" si="0"/>
        <v>Verzije s benzinskim motorom</v>
      </c>
      <c r="C6" s="432"/>
      <c r="D6" s="61" t="s">
        <v>41</v>
      </c>
      <c r="E6" s="61" t="s">
        <v>22</v>
      </c>
      <c r="F6" s="62" t="s">
        <v>163</v>
      </c>
      <c r="G6" s="62" t="s">
        <v>164</v>
      </c>
      <c r="H6" s="63"/>
      <c r="I6" s="64" t="s">
        <v>44</v>
      </c>
      <c r="J6" s="64"/>
      <c r="K6" s="64"/>
      <c r="L6" s="337"/>
      <c r="M6" s="337"/>
      <c r="N6" s="337"/>
      <c r="O6" s="337"/>
      <c r="P6" s="337"/>
      <c r="Q6" s="337"/>
      <c r="R6" s="337"/>
      <c r="S6" s="337"/>
      <c r="T6" s="337"/>
      <c r="U6" s="337"/>
      <c r="V6" s="337"/>
      <c r="W6" s="337"/>
      <c r="X6" s="337"/>
      <c r="Y6" s="337"/>
      <c r="Z6" s="337"/>
      <c r="AA6" s="337"/>
      <c r="AB6" s="337"/>
      <c r="AC6" s="337"/>
      <c r="AD6" s="337"/>
      <c r="AE6" s="337"/>
      <c r="AF6" s="337"/>
      <c r="AG6" s="337"/>
    </row>
    <row r="7" spans="1:33" s="338" customFormat="1" ht="18" customHeight="1">
      <c r="A7" s="337"/>
      <c r="B7" s="433" t="str">
        <f t="shared" si="0"/>
        <v>Base Energy 1,2 Tce E6</v>
      </c>
      <c r="C7" s="434"/>
      <c r="D7" s="435" t="str">
        <f>[32]V_link!E7</f>
        <v>K AUT1 A4</v>
      </c>
      <c r="E7" s="435" t="str">
        <f>V_KW</f>
        <v>84 (115)</v>
      </c>
      <c r="F7" s="435">
        <f>V_CO</f>
        <v>140</v>
      </c>
      <c r="G7" s="435">
        <f>V_PO</f>
        <v>6.2</v>
      </c>
      <c r="H7" s="436"/>
      <c r="I7" s="437">
        <f>V_CRO</f>
        <v>115089.28571428558</v>
      </c>
      <c r="J7" s="73"/>
      <c r="K7" s="438"/>
      <c r="L7" s="337"/>
      <c r="M7" s="337"/>
      <c r="N7" s="337"/>
      <c r="O7" s="337"/>
      <c r="P7" s="337"/>
      <c r="Q7" s="337"/>
      <c r="R7" s="337"/>
      <c r="S7" s="337"/>
      <c r="T7" s="337"/>
      <c r="U7" s="337"/>
      <c r="V7" s="337"/>
      <c r="W7" s="337"/>
      <c r="X7" s="337"/>
      <c r="Y7" s="337"/>
      <c r="Z7" s="337"/>
      <c r="AA7" s="337"/>
      <c r="AB7" s="337"/>
      <c r="AC7" s="337"/>
      <c r="AD7" s="337"/>
      <c r="AE7" s="337"/>
      <c r="AF7" s="337"/>
      <c r="AG7" s="337"/>
    </row>
    <row r="8" spans="1:33" s="338" customFormat="1" ht="18" customHeight="1">
      <c r="A8" s="337"/>
      <c r="B8" s="272" t="str">
        <f t="shared" si="0"/>
        <v>Confort Energy 1,2 Tce E6</v>
      </c>
      <c r="C8" s="439"/>
      <c r="D8" s="67" t="str">
        <f>[32]V_link!E8</f>
        <v>K EXP1 A4</v>
      </c>
      <c r="E8" s="67" t="str">
        <f>V_KW</f>
        <v>84 (115)</v>
      </c>
      <c r="F8" s="67">
        <f>V_CO</f>
        <v>140</v>
      </c>
      <c r="G8" s="67">
        <f>V_PO</f>
        <v>6.2</v>
      </c>
      <c r="H8" s="68"/>
      <c r="I8" s="69">
        <f>V_CRO</f>
        <v>123124.99999999999</v>
      </c>
      <c r="J8" s="70"/>
      <c r="K8" s="71"/>
      <c r="L8" s="337"/>
      <c r="M8" s="337"/>
      <c r="N8" s="337"/>
      <c r="O8" s="337"/>
      <c r="P8" s="337"/>
      <c r="Q8" s="337"/>
      <c r="R8" s="337"/>
      <c r="S8" s="337"/>
      <c r="T8" s="337"/>
      <c r="U8" s="337"/>
      <c r="V8" s="337"/>
      <c r="W8" s="337"/>
      <c r="X8" s="337"/>
      <c r="Y8" s="337"/>
      <c r="Z8" s="337"/>
      <c r="AA8" s="337"/>
      <c r="AB8" s="337"/>
      <c r="AC8" s="337"/>
      <c r="AD8" s="337"/>
      <c r="AE8" s="337"/>
      <c r="AF8" s="337"/>
      <c r="AG8" s="337"/>
    </row>
    <row r="9" spans="1:33" s="338" customFormat="1" ht="18" customHeight="1">
      <c r="A9" s="337"/>
      <c r="B9" s="287" t="str">
        <f t="shared" si="0"/>
        <v>Luxe 1.2 Energy 1.2 Tce E6</v>
      </c>
      <c r="C9" s="348"/>
      <c r="D9" s="291" t="str">
        <f>[32]V_link!E9</f>
        <v>K PRI1 A4</v>
      </c>
      <c r="E9" s="291" t="str">
        <f>V_KW</f>
        <v>84 (115)</v>
      </c>
      <c r="F9" s="291">
        <f>V_CO</f>
        <v>140</v>
      </c>
      <c r="G9" s="291">
        <f>V_PO</f>
        <v>6.2</v>
      </c>
      <c r="H9" s="291"/>
      <c r="I9" s="440">
        <f>V_CRO</f>
        <v>132946.42857142858</v>
      </c>
      <c r="J9" s="441"/>
      <c r="K9" s="198"/>
      <c r="L9" s="337"/>
      <c r="M9" s="337"/>
      <c r="N9" s="337"/>
      <c r="O9" s="337"/>
      <c r="P9" s="337"/>
      <c r="Q9" s="337"/>
      <c r="R9" s="337"/>
      <c r="S9" s="337"/>
      <c r="T9" s="337"/>
      <c r="U9" s="337"/>
      <c r="V9" s="337"/>
      <c r="W9" s="337"/>
      <c r="X9" s="337"/>
      <c r="Y9" s="337"/>
      <c r="Z9" s="337"/>
      <c r="AA9" s="337"/>
      <c r="AB9" s="337"/>
      <c r="AC9" s="337"/>
      <c r="AD9" s="337"/>
      <c r="AE9" s="337"/>
      <c r="AF9" s="337"/>
      <c r="AG9" s="337"/>
    </row>
    <row r="10" spans="1:33" s="338" customFormat="1" ht="18" customHeight="1">
      <c r="A10" s="337"/>
      <c r="B10" s="46"/>
      <c r="C10" s="331"/>
      <c r="D10" s="100"/>
      <c r="E10" s="100"/>
      <c r="F10" s="100"/>
      <c r="G10" s="100"/>
      <c r="H10" s="136"/>
      <c r="I10" s="56"/>
      <c r="J10" s="56"/>
      <c r="K10" s="46"/>
      <c r="L10" s="337"/>
      <c r="M10" s="337"/>
      <c r="N10" s="337"/>
      <c r="O10" s="337"/>
      <c r="P10" s="337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</row>
    <row r="11" spans="1:33" s="338" customFormat="1" ht="18" customHeight="1">
      <c r="A11" s="337"/>
      <c r="B11" s="60" t="str">
        <f t="shared" ref="B11:B21" si="1">V_LIB</f>
        <v>Verzije s dizelskim motorom</v>
      </c>
      <c r="C11" s="331"/>
      <c r="D11" s="100"/>
      <c r="E11" s="100"/>
      <c r="F11" s="100"/>
      <c r="G11" s="100"/>
      <c r="H11" s="136"/>
      <c r="I11" s="56"/>
      <c r="J11" s="56"/>
      <c r="K11" s="46"/>
      <c r="L11" s="337"/>
      <c r="M11" s="337"/>
      <c r="N11" s="337"/>
      <c r="O11" s="337"/>
      <c r="P11" s="337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</row>
    <row r="12" spans="1:33" s="338" customFormat="1" ht="18" customHeight="1">
      <c r="A12" s="337"/>
      <c r="B12" s="283" t="str">
        <f t="shared" si="1"/>
        <v>Base Energy dCi 75 E6</v>
      </c>
      <c r="C12" s="442"/>
      <c r="D12" s="102" t="str">
        <f>[32]V_link!E12</f>
        <v>K AUT1 A0</v>
      </c>
      <c r="E12" s="102" t="str">
        <f t="shared" ref="E12:E21" si="2">V_KW</f>
        <v>55 (75)</v>
      </c>
      <c r="F12" s="102">
        <f t="shared" ref="F12:F21" si="3">V_CO</f>
        <v>112</v>
      </c>
      <c r="G12" s="102">
        <f t="shared" ref="G12:G21" si="4">V_PO</f>
        <v>4.3</v>
      </c>
      <c r="H12" s="164"/>
      <c r="I12" s="104">
        <f t="shared" ref="I12:I21" si="5">V_CRO</f>
        <v>117047.61904761904</v>
      </c>
      <c r="J12" s="105"/>
      <c r="K12" s="106"/>
      <c r="L12" s="337"/>
      <c r="M12" s="337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</row>
    <row r="13" spans="1:33" s="338" customFormat="1" ht="18" hidden="1" customHeight="1">
      <c r="A13" s="337"/>
      <c r="B13" s="287" t="str">
        <f t="shared" si="1"/>
        <v>Base Energy dCi 75 Business E6</v>
      </c>
      <c r="C13" s="348"/>
      <c r="D13" s="291" t="str">
        <f>[32]V_link!E13</f>
        <v>K AUT1NA0</v>
      </c>
      <c r="E13" s="291" t="str">
        <f t="shared" si="2"/>
        <v>55 (75)</v>
      </c>
      <c r="F13" s="291">
        <f t="shared" si="3"/>
        <v>123</v>
      </c>
      <c r="G13" s="291">
        <f t="shared" si="4"/>
        <v>4.7</v>
      </c>
      <c r="H13" s="291"/>
      <c r="I13" s="440">
        <f t="shared" si="5"/>
        <v>116574.07407407409</v>
      </c>
      <c r="J13" s="441"/>
      <c r="K13" s="198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</row>
    <row r="14" spans="1:33" s="338" customFormat="1" ht="18" customHeight="1">
      <c r="A14" s="337"/>
      <c r="B14" s="283" t="str">
        <f t="shared" si="1"/>
        <v>Confort Energy dCi 75 E6</v>
      </c>
      <c r="C14" s="442"/>
      <c r="D14" s="102" t="str">
        <f>[32]V_link!E14</f>
        <v>K EXP1 A0</v>
      </c>
      <c r="E14" s="102" t="str">
        <f t="shared" si="2"/>
        <v>55 (75)</v>
      </c>
      <c r="F14" s="102">
        <f t="shared" si="3"/>
        <v>112</v>
      </c>
      <c r="G14" s="102">
        <f t="shared" si="4"/>
        <v>4.3</v>
      </c>
      <c r="H14" s="164"/>
      <c r="I14" s="104">
        <f t="shared" si="5"/>
        <v>125619.04761904762</v>
      </c>
      <c r="J14" s="105"/>
      <c r="K14" s="106"/>
      <c r="L14" s="337"/>
      <c r="M14" s="337"/>
      <c r="N14" s="337"/>
      <c r="O14" s="337"/>
      <c r="P14" s="337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</row>
    <row r="15" spans="1:33" s="338" customFormat="1" ht="18" hidden="1" customHeight="1">
      <c r="A15" s="337"/>
      <c r="B15" s="316" t="str">
        <f t="shared" si="1"/>
        <v>Confort Energy dCi 75 Business E6</v>
      </c>
      <c r="C15" s="443"/>
      <c r="D15" s="116" t="str">
        <f>[32]V_link!E15</f>
        <v>K EXP1NA0</v>
      </c>
      <c r="E15" s="116" t="str">
        <f t="shared" si="2"/>
        <v>55 (75)</v>
      </c>
      <c r="F15" s="116">
        <f t="shared" si="3"/>
        <v>123</v>
      </c>
      <c r="G15" s="116">
        <f t="shared" si="4"/>
        <v>4.7</v>
      </c>
      <c r="H15" s="444"/>
      <c r="I15" s="118">
        <f t="shared" si="5"/>
        <v>124907.40740740739</v>
      </c>
      <c r="J15" s="119"/>
      <c r="K15" s="120"/>
      <c r="L15" s="337"/>
      <c r="M15" s="337"/>
      <c r="N15" s="337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</row>
    <row r="16" spans="1:33" s="338" customFormat="1" ht="18" customHeight="1">
      <c r="A16" s="337"/>
      <c r="B16" s="278" t="str">
        <f t="shared" si="1"/>
        <v>Confort Energy dCi 90 E6</v>
      </c>
      <c r="C16" s="445"/>
      <c r="D16" s="83" t="str">
        <f>[32]V_link!E16</f>
        <v>K EXP1 A1</v>
      </c>
      <c r="E16" s="83" t="str">
        <f t="shared" si="2"/>
        <v>66 (90)</v>
      </c>
      <c r="F16" s="83">
        <f t="shared" si="3"/>
        <v>112</v>
      </c>
      <c r="G16" s="83">
        <f t="shared" si="4"/>
        <v>4.3</v>
      </c>
      <c r="H16" s="84"/>
      <c r="I16" s="85">
        <f t="shared" si="5"/>
        <v>129428.57142857143</v>
      </c>
      <c r="J16" s="86"/>
      <c r="K16" s="8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37"/>
      <c r="AG16" s="337"/>
    </row>
    <row r="17" spans="1:33" s="338" customFormat="1" ht="18" hidden="1" customHeight="1">
      <c r="A17" s="337"/>
      <c r="B17" s="287" t="str">
        <f t="shared" si="1"/>
        <v>Confort Energy dCi 90 Business E6</v>
      </c>
      <c r="C17" s="348"/>
      <c r="D17" s="291" t="str">
        <f>[32]V_link!E17</f>
        <v>K EXP1NA1</v>
      </c>
      <c r="E17" s="291" t="str">
        <f t="shared" si="2"/>
        <v>66 (90)</v>
      </c>
      <c r="F17" s="291">
        <f t="shared" si="3"/>
        <v>130</v>
      </c>
      <c r="G17" s="291">
        <f t="shared" si="4"/>
        <v>4.7</v>
      </c>
      <c r="H17" s="291"/>
      <c r="I17" s="440">
        <f t="shared" si="5"/>
        <v>128611.11111111111</v>
      </c>
      <c r="J17" s="441"/>
      <c r="K17" s="198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37"/>
      <c r="AG17" s="337"/>
    </row>
    <row r="18" spans="1:33" s="338" customFormat="1" ht="18" customHeight="1">
      <c r="A18" s="337"/>
      <c r="B18" s="446" t="str">
        <f t="shared" si="1"/>
        <v>Luxe Energy dCi 90 E6</v>
      </c>
      <c r="C18" s="447"/>
      <c r="D18" s="448" t="str">
        <f>[32]V_link!E18</f>
        <v>K PRI1 A1</v>
      </c>
      <c r="E18" s="448" t="str">
        <f t="shared" si="2"/>
        <v>66 (90)</v>
      </c>
      <c r="F18" s="448">
        <f t="shared" si="3"/>
        <v>112</v>
      </c>
      <c r="G18" s="448">
        <f t="shared" si="4"/>
        <v>4.3</v>
      </c>
      <c r="H18" s="448"/>
      <c r="I18" s="449">
        <f t="shared" si="5"/>
        <v>139904.76190476192</v>
      </c>
      <c r="J18" s="450"/>
      <c r="K18" s="451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37"/>
      <c r="AG18" s="337"/>
    </row>
    <row r="19" spans="1:33" s="338" customFormat="1" ht="18" hidden="1" customHeight="1">
      <c r="A19" s="337"/>
      <c r="B19" s="452" t="str">
        <f t="shared" si="1"/>
        <v>Luxe Energy dCi 90 Business E6</v>
      </c>
      <c r="C19" s="453"/>
      <c r="D19" s="454" t="str">
        <f>[32]V_link!E19</f>
        <v>K PRI1NA1</v>
      </c>
      <c r="E19" s="454" t="str">
        <f t="shared" si="2"/>
        <v>66 (90)</v>
      </c>
      <c r="F19" s="454">
        <f t="shared" si="3"/>
        <v>130</v>
      </c>
      <c r="G19" s="454">
        <f t="shared" si="4"/>
        <v>4.7</v>
      </c>
      <c r="H19" s="454"/>
      <c r="I19" s="455">
        <f t="shared" si="5"/>
        <v>138796.29629629629</v>
      </c>
      <c r="J19" s="456"/>
      <c r="K19" s="138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</row>
    <row r="20" spans="1:33" s="338" customFormat="1" ht="18" customHeight="1">
      <c r="A20" s="337"/>
      <c r="B20" s="278" t="str">
        <f t="shared" si="1"/>
        <v>Luxe Energy dCi 110 E6</v>
      </c>
      <c r="C20" s="445"/>
      <c r="D20" s="83" t="str">
        <f>[32]V_link!E20</f>
        <v>K PRI1 A2</v>
      </c>
      <c r="E20" s="83" t="str">
        <f t="shared" si="2"/>
        <v>80 (110)</v>
      </c>
      <c r="F20" s="83">
        <f t="shared" si="3"/>
        <v>113</v>
      </c>
      <c r="G20" s="83">
        <f t="shared" si="4"/>
        <v>4.4000000000000004</v>
      </c>
      <c r="H20" s="83"/>
      <c r="I20" s="85">
        <f t="shared" si="5"/>
        <v>143714.28571428571</v>
      </c>
      <c r="J20" s="86"/>
      <c r="K20" s="8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37"/>
      <c r="AG20" s="337"/>
    </row>
    <row r="21" spans="1:33" s="338" customFormat="1" ht="18" hidden="1" customHeight="1">
      <c r="A21" s="337"/>
      <c r="B21" s="287" t="str">
        <f t="shared" si="1"/>
        <v>Luxe Energy dCi 110 Business E6</v>
      </c>
      <c r="C21" s="348"/>
      <c r="D21" s="291" t="str">
        <f>[32]V_link!E21</f>
        <v>K PRI1NA2</v>
      </c>
      <c r="E21" s="291" t="str">
        <f t="shared" si="2"/>
        <v>80 (110)</v>
      </c>
      <c r="F21" s="291">
        <f t="shared" si="3"/>
        <v>123</v>
      </c>
      <c r="G21" s="291">
        <f t="shared" si="4"/>
        <v>4.5</v>
      </c>
      <c r="H21" s="291"/>
      <c r="I21" s="440">
        <f t="shared" si="5"/>
        <v>142500</v>
      </c>
      <c r="J21" s="441">
        <f t="shared" ref="J12:J21" si="6">V_TRO</f>
        <v>11400</v>
      </c>
      <c r="K21" s="198">
        <f t="shared" ref="K8:K21" si="7">I21+J21</f>
        <v>153900</v>
      </c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37"/>
      <c r="AG21" s="337"/>
    </row>
    <row r="22" spans="1:33" s="338" customFormat="1" ht="18" customHeight="1">
      <c r="A22" s="337"/>
      <c r="B22" s="358" t="s">
        <v>171</v>
      </c>
      <c r="C22" s="457"/>
      <c r="D22" s="354"/>
      <c r="E22" s="356"/>
      <c r="F22" s="100"/>
      <c r="G22" s="100"/>
      <c r="H22" s="136"/>
      <c r="I22" s="357"/>
      <c r="J22" s="357"/>
      <c r="K22" s="1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37"/>
      <c r="AG22" s="337"/>
    </row>
    <row r="23" spans="1:33" s="458" customFormat="1" ht="18" hidden="1" customHeight="1">
      <c r="B23" s="459" t="s">
        <v>177</v>
      </c>
      <c r="C23" s="460"/>
      <c r="D23" s="460"/>
      <c r="E23" s="461"/>
      <c r="F23" s="420"/>
      <c r="G23" s="420"/>
      <c r="H23" s="420"/>
      <c r="I23" s="462"/>
      <c r="J23" s="462"/>
      <c r="K23" s="463"/>
    </row>
    <row r="24" spans="1:33" s="338" customFormat="1" ht="18" customHeight="1">
      <c r="A24" s="337"/>
      <c r="B24" s="46"/>
      <c r="C24" s="170"/>
      <c r="D24" s="46"/>
      <c r="E24" s="46"/>
      <c r="F24" s="46"/>
      <c r="G24" s="46"/>
      <c r="H24" s="46"/>
      <c r="I24" s="46"/>
      <c r="J24" s="46"/>
      <c r="K24" s="46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37"/>
      <c r="AG24" s="337"/>
    </row>
    <row r="25" spans="1:33" s="338" customFormat="1" ht="24">
      <c r="A25" s="337"/>
      <c r="B25" s="360" t="s">
        <v>128</v>
      </c>
      <c r="C25" s="464"/>
      <c r="D25" s="361"/>
      <c r="E25" s="361"/>
      <c r="F25" s="361"/>
      <c r="G25" s="361"/>
      <c r="H25" s="361"/>
      <c r="I25" s="361"/>
      <c r="J25" s="363" t="s">
        <v>48</v>
      </c>
      <c r="K25" s="364" t="s">
        <v>49</v>
      </c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  <c r="AE25" s="337"/>
      <c r="AF25" s="337"/>
      <c r="AG25" s="337"/>
    </row>
    <row r="26" spans="1:33" s="338" customFormat="1" ht="18" hidden="1" customHeight="1">
      <c r="A26" s="337"/>
      <c r="B26" s="465"/>
      <c r="C26" s="466"/>
      <c r="D26" s="467"/>
      <c r="E26" s="467"/>
      <c r="F26" s="467"/>
      <c r="G26" s="467"/>
      <c r="H26" s="467"/>
      <c r="I26" s="467"/>
      <c r="J26" s="468"/>
      <c r="K26" s="469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37"/>
      <c r="AG26" s="337"/>
    </row>
    <row r="27" spans="1:33" s="338" customFormat="1" ht="18" customHeight="1">
      <c r="A27" s="337"/>
      <c r="B27" s="365" t="s">
        <v>27</v>
      </c>
      <c r="C27" s="470"/>
      <c r="D27" s="366"/>
      <c r="E27" s="366"/>
      <c r="F27" s="366"/>
      <c r="G27" s="366"/>
      <c r="H27" s="366"/>
      <c r="I27" s="366"/>
      <c r="J27" s="368">
        <f>K27/1.25</f>
        <v>6160</v>
      </c>
      <c r="K27" s="471">
        <v>7700</v>
      </c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37"/>
      <c r="AG27" s="337"/>
    </row>
    <row r="28" spans="1:33" s="338" customFormat="1" ht="18" customHeight="1">
      <c r="A28" s="337"/>
      <c r="B28" s="370"/>
      <c r="C28" s="472"/>
      <c r="D28" s="371"/>
      <c r="E28" s="46"/>
      <c r="F28" s="46"/>
      <c r="G28" s="46"/>
      <c r="H28" s="162"/>
      <c r="I28" s="46"/>
      <c r="J28" s="46"/>
      <c r="K28" s="46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37"/>
      <c r="AG28" s="337"/>
    </row>
    <row r="29" spans="1:33" s="338" customFormat="1" ht="12.75">
      <c r="A29" s="337"/>
      <c r="B29" s="373" t="s">
        <v>173</v>
      </c>
      <c r="C29" s="374"/>
      <c r="D29" s="374"/>
      <c r="E29" s="374"/>
      <c r="F29" s="46"/>
      <c r="G29" s="46"/>
      <c r="H29" s="162"/>
      <c r="I29" s="46"/>
      <c r="J29" s="46"/>
      <c r="K29" s="46"/>
      <c r="L29" s="337"/>
      <c r="M29" s="337"/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  <c r="AA29" s="337"/>
      <c r="AB29" s="337"/>
      <c r="AC29" s="337"/>
      <c r="AD29" s="337"/>
      <c r="AE29" s="337"/>
      <c r="AF29" s="337"/>
      <c r="AG29" s="337"/>
    </row>
    <row r="30" spans="1:33" s="338" customFormat="1" ht="12.75">
      <c r="A30" s="337"/>
      <c r="B30" s="376"/>
      <c r="C30" s="473"/>
      <c r="D30" s="377"/>
      <c r="E30" s="377"/>
      <c r="F30" s="46"/>
      <c r="G30" s="46"/>
      <c r="H30" s="162"/>
      <c r="I30" s="46"/>
      <c r="J30" s="46"/>
      <c r="K30" s="46"/>
      <c r="L30" s="337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337"/>
      <c r="AD30" s="337"/>
      <c r="AE30" s="337"/>
      <c r="AF30" s="337"/>
      <c r="AG30" s="337"/>
    </row>
    <row r="31" spans="1:33" s="338" customFormat="1" ht="12.75">
      <c r="A31" s="337"/>
      <c r="B31" s="474" t="s">
        <v>174</v>
      </c>
      <c r="C31" s="374"/>
      <c r="D31" s="374"/>
      <c r="E31" s="374"/>
      <c r="F31" s="46"/>
      <c r="G31" s="46"/>
      <c r="H31" s="162"/>
      <c r="I31" s="46"/>
      <c r="J31" s="46"/>
      <c r="K31" s="46"/>
      <c r="L31" s="337"/>
      <c r="M31" s="337"/>
      <c r="N31" s="337"/>
      <c r="O31" s="337"/>
      <c r="P31" s="337"/>
      <c r="Q31" s="337"/>
      <c r="R31" s="337"/>
      <c r="S31" s="337"/>
      <c r="T31" s="337"/>
      <c r="U31" s="337"/>
      <c r="V31" s="337"/>
      <c r="W31" s="337"/>
      <c r="X31" s="337"/>
      <c r="Y31" s="337"/>
      <c r="Z31" s="337"/>
      <c r="AA31" s="337"/>
      <c r="AB31" s="337"/>
      <c r="AC31" s="337"/>
      <c r="AD31" s="337"/>
      <c r="AE31" s="337"/>
      <c r="AF31" s="337"/>
      <c r="AG31" s="337"/>
    </row>
    <row r="32" spans="1:33" s="338" customFormat="1" ht="12.75">
      <c r="A32" s="337"/>
      <c r="B32" s="474" t="s">
        <v>175</v>
      </c>
      <c r="C32" s="374"/>
      <c r="D32" s="374"/>
      <c r="E32" s="374"/>
      <c r="F32" s="46"/>
      <c r="G32" s="46"/>
      <c r="H32" s="162"/>
      <c r="I32" s="46"/>
      <c r="J32" s="46"/>
      <c r="K32" s="46"/>
      <c r="L32" s="337"/>
      <c r="M32" s="337"/>
      <c r="N32" s="337"/>
      <c r="O32" s="337"/>
      <c r="P32" s="337"/>
      <c r="Q32" s="337"/>
      <c r="R32" s="337"/>
      <c r="S32" s="337"/>
      <c r="T32" s="337"/>
      <c r="U32" s="337"/>
      <c r="V32" s="337"/>
      <c r="W32" s="337"/>
      <c r="X32" s="337"/>
      <c r="Y32" s="337"/>
      <c r="Z32" s="337"/>
      <c r="AA32" s="337"/>
      <c r="AB32" s="337"/>
      <c r="AC32" s="337"/>
      <c r="AD32" s="337"/>
      <c r="AE32" s="337"/>
      <c r="AF32" s="337"/>
      <c r="AG32" s="337"/>
    </row>
    <row r="33" spans="1:33" s="338" customFormat="1" ht="12.75">
      <c r="A33" s="337"/>
      <c r="B33" s="376"/>
      <c r="C33" s="374"/>
      <c r="D33" s="475"/>
      <c r="E33" s="475"/>
      <c r="F33" s="46"/>
      <c r="G33" s="46"/>
      <c r="H33" s="46"/>
      <c r="I33" s="46"/>
      <c r="J33" s="46"/>
      <c r="K33" s="46"/>
      <c r="L33" s="337"/>
      <c r="M33" s="337"/>
      <c r="N33" s="337"/>
      <c r="O33" s="337"/>
      <c r="P33" s="337"/>
      <c r="Q33" s="337"/>
      <c r="R33" s="337"/>
      <c r="S33" s="337"/>
      <c r="T33" s="337"/>
      <c r="U33" s="337"/>
      <c r="V33" s="337"/>
      <c r="W33" s="337"/>
      <c r="X33" s="337"/>
      <c r="Y33" s="337"/>
      <c r="Z33" s="337"/>
      <c r="AA33" s="337"/>
      <c r="AB33" s="337"/>
      <c r="AC33" s="337"/>
      <c r="AD33" s="337"/>
      <c r="AE33" s="337"/>
      <c r="AF33" s="337"/>
      <c r="AG33" s="337"/>
    </row>
    <row r="34" spans="1:33" s="338" customFormat="1" ht="18" customHeight="1">
      <c r="A34" s="337"/>
      <c r="B34" s="476"/>
      <c r="C34" s="472"/>
      <c r="D34" s="472"/>
      <c r="E34" s="170"/>
      <c r="F34" s="46"/>
      <c r="G34" s="46"/>
      <c r="H34" s="162"/>
      <c r="I34" s="46"/>
      <c r="J34" s="46"/>
      <c r="K34" s="46"/>
      <c r="L34" s="337"/>
      <c r="M34" s="337"/>
      <c r="N34" s="337"/>
      <c r="O34" s="337"/>
      <c r="P34" s="337"/>
      <c r="Q34" s="337"/>
      <c r="R34" s="337"/>
      <c r="S34" s="337"/>
      <c r="T34" s="337"/>
      <c r="U34" s="337"/>
      <c r="V34" s="337"/>
      <c r="W34" s="337"/>
      <c r="X34" s="337"/>
      <c r="Y34" s="337"/>
      <c r="Z34" s="337"/>
      <c r="AA34" s="337"/>
      <c r="AB34" s="337"/>
      <c r="AC34" s="337"/>
      <c r="AD34" s="337"/>
      <c r="AE34" s="337"/>
      <c r="AF34" s="337"/>
      <c r="AG34" s="337"/>
    </row>
    <row r="35" spans="1:33" s="338" customFormat="1" ht="18" customHeight="1">
      <c r="A35" s="337"/>
      <c r="B35" s="476"/>
      <c r="C35" s="472"/>
      <c r="D35" s="371"/>
      <c r="E35" s="46"/>
      <c r="F35" s="46"/>
      <c r="G35" s="46"/>
      <c r="H35" s="162"/>
      <c r="I35" s="46"/>
      <c r="J35" s="46"/>
      <c r="K35" s="46"/>
      <c r="L35" s="337"/>
      <c r="M35" s="337"/>
      <c r="N35" s="337"/>
      <c r="O35" s="337"/>
      <c r="P35" s="337"/>
      <c r="Q35" s="337"/>
      <c r="R35" s="337"/>
      <c r="S35" s="337"/>
      <c r="T35" s="337"/>
      <c r="U35" s="337"/>
      <c r="V35" s="337"/>
      <c r="W35" s="337"/>
      <c r="X35" s="337"/>
      <c r="Y35" s="337"/>
      <c r="Z35" s="337"/>
      <c r="AA35" s="337"/>
      <c r="AB35" s="337"/>
      <c r="AC35" s="337"/>
      <c r="AD35" s="337"/>
      <c r="AE35" s="337"/>
      <c r="AF35" s="337"/>
      <c r="AG35" s="337"/>
    </row>
    <row r="36" spans="1:33" s="338" customFormat="1" ht="18" customHeight="1">
      <c r="A36" s="337"/>
      <c r="B36" s="476"/>
      <c r="C36" s="472"/>
      <c r="D36" s="371"/>
      <c r="E36" s="46"/>
      <c r="F36" s="46"/>
      <c r="G36" s="46"/>
      <c r="H36" s="162"/>
      <c r="I36" s="46"/>
      <c r="J36" s="46"/>
      <c r="K36" s="46"/>
      <c r="L36" s="337"/>
      <c r="M36" s="337"/>
      <c r="N36" s="337"/>
      <c r="O36" s="337"/>
      <c r="P36" s="337"/>
      <c r="Q36" s="337"/>
      <c r="R36" s="337"/>
      <c r="S36" s="337"/>
      <c r="T36" s="337"/>
      <c r="U36" s="337"/>
      <c r="V36" s="337"/>
      <c r="W36" s="337"/>
      <c r="X36" s="337"/>
      <c r="Y36" s="337"/>
      <c r="Z36" s="337"/>
      <c r="AA36" s="337"/>
      <c r="AB36" s="337"/>
      <c r="AC36" s="337"/>
      <c r="AD36" s="337"/>
      <c r="AE36" s="337"/>
      <c r="AF36" s="337"/>
      <c r="AG36" s="337"/>
    </row>
    <row r="37" spans="1:33" s="338" customFormat="1" ht="18" customHeight="1">
      <c r="A37" s="337"/>
      <c r="B37" s="476"/>
      <c r="C37" s="472"/>
      <c r="D37" s="371"/>
      <c r="E37" s="46"/>
      <c r="F37" s="46"/>
      <c r="G37" s="46"/>
      <c r="H37" s="162"/>
      <c r="I37" s="46"/>
      <c r="J37" s="46"/>
      <c r="K37" s="46"/>
      <c r="L37" s="337"/>
      <c r="M37" s="337"/>
      <c r="N37" s="337"/>
      <c r="O37" s="337"/>
      <c r="P37" s="337"/>
      <c r="Q37" s="337"/>
      <c r="R37" s="337"/>
      <c r="S37" s="337"/>
      <c r="T37" s="337"/>
      <c r="U37" s="337"/>
      <c r="V37" s="337"/>
      <c r="W37" s="337"/>
      <c r="X37" s="337"/>
      <c r="Y37" s="337"/>
      <c r="Z37" s="337"/>
      <c r="AA37" s="337"/>
      <c r="AB37" s="337"/>
      <c r="AC37" s="337"/>
      <c r="AD37" s="337"/>
      <c r="AE37" s="337"/>
      <c r="AF37" s="337"/>
      <c r="AG37" s="337"/>
    </row>
    <row r="38" spans="1:33" s="338" customFormat="1" ht="18" customHeight="1">
      <c r="A38" s="337"/>
      <c r="B38" s="46"/>
      <c r="C38" s="472"/>
      <c r="D38" s="371"/>
      <c r="E38" s="46"/>
      <c r="F38" s="46"/>
      <c r="G38" s="46"/>
      <c r="H38" s="162"/>
      <c r="I38" s="46"/>
      <c r="J38" s="46"/>
      <c r="K38" s="46"/>
      <c r="L38" s="337"/>
      <c r="M38" s="337"/>
      <c r="N38" s="337"/>
      <c r="O38" s="337"/>
      <c r="P38" s="337"/>
      <c r="Q38" s="337"/>
      <c r="R38" s="337"/>
      <c r="S38" s="337"/>
      <c r="T38" s="337"/>
      <c r="U38" s="337"/>
      <c r="V38" s="337"/>
      <c r="W38" s="337"/>
      <c r="X38" s="337"/>
      <c r="Y38" s="337"/>
      <c r="Z38" s="337"/>
      <c r="AA38" s="337"/>
      <c r="AB38" s="337"/>
      <c r="AC38" s="337"/>
      <c r="AD38" s="337"/>
      <c r="AE38" s="337"/>
      <c r="AF38" s="337"/>
      <c r="AG38" s="337"/>
    </row>
    <row r="39" spans="1:33" s="338" customFormat="1" ht="18" customHeight="1">
      <c r="A39" s="337"/>
      <c r="B39" s="46"/>
      <c r="C39" s="472"/>
      <c r="D39" s="371"/>
      <c r="E39" s="46"/>
      <c r="F39" s="46"/>
      <c r="G39" s="46"/>
      <c r="H39" s="162"/>
      <c r="I39" s="46"/>
      <c r="J39" s="46"/>
      <c r="K39" s="46"/>
      <c r="L39" s="337"/>
      <c r="M39" s="337"/>
      <c r="N39" s="337"/>
      <c r="O39" s="337"/>
      <c r="P39" s="337"/>
      <c r="Q39" s="337"/>
      <c r="R39" s="337"/>
      <c r="S39" s="337"/>
      <c r="T39" s="337"/>
      <c r="U39" s="337"/>
      <c r="V39" s="337"/>
      <c r="W39" s="337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</row>
    <row r="40" spans="1:33" s="338" customFormat="1" ht="18" customHeight="1">
      <c r="A40" s="337"/>
      <c r="B40" s="46"/>
      <c r="C40" s="472"/>
      <c r="D40" s="371"/>
      <c r="E40" s="46"/>
      <c r="F40" s="46"/>
      <c r="G40" s="46"/>
      <c r="H40" s="162"/>
      <c r="I40" s="46"/>
      <c r="J40" s="46"/>
      <c r="K40" s="46"/>
      <c r="L40" s="337"/>
      <c r="M40" s="337"/>
      <c r="N40" s="337"/>
      <c r="O40" s="337"/>
      <c r="P40" s="337"/>
      <c r="Q40" s="337"/>
      <c r="R40" s="337"/>
      <c r="S40" s="337"/>
      <c r="T40" s="337"/>
      <c r="U40" s="337"/>
      <c r="V40" s="337"/>
      <c r="W40" s="337"/>
      <c r="X40" s="337"/>
      <c r="Y40" s="337"/>
      <c r="Z40" s="337"/>
      <c r="AA40" s="337"/>
      <c r="AB40" s="337"/>
      <c r="AC40" s="337"/>
      <c r="AD40" s="337"/>
      <c r="AE40" s="337"/>
      <c r="AF40" s="337"/>
      <c r="AG40" s="337"/>
    </row>
    <row r="41" spans="1:33" ht="18" customHeight="1">
      <c r="B41" s="46"/>
      <c r="C41" s="170"/>
      <c r="D41" s="46"/>
      <c r="E41" s="46"/>
      <c r="F41" s="46"/>
      <c r="G41" s="46"/>
      <c r="H41" s="162"/>
      <c r="I41" s="46"/>
      <c r="J41" s="46"/>
      <c r="K41" s="46"/>
    </row>
    <row r="49" spans="1:32" s="389" customFormat="1" ht="9.75">
      <c r="A49" s="386"/>
      <c r="B49" s="387" t="s">
        <v>28</v>
      </c>
      <c r="C49" s="388"/>
      <c r="D49" s="388"/>
      <c r="E49" s="388"/>
      <c r="F49" s="388"/>
      <c r="H49" s="388"/>
      <c r="I49" s="388"/>
      <c r="J49" s="388"/>
      <c r="K49" s="388"/>
      <c r="L49" s="386"/>
      <c r="M49" s="386"/>
      <c r="N49" s="386"/>
      <c r="O49" s="386"/>
      <c r="P49" s="386"/>
      <c r="Q49" s="386"/>
      <c r="R49" s="386"/>
      <c r="S49" s="386"/>
      <c r="T49" s="386"/>
      <c r="U49" s="386"/>
      <c r="V49" s="386"/>
      <c r="W49" s="386"/>
      <c r="X49" s="386"/>
      <c r="Y49" s="386"/>
      <c r="Z49" s="386"/>
      <c r="AA49" s="386"/>
      <c r="AB49" s="386"/>
      <c r="AC49" s="386"/>
      <c r="AD49" s="386"/>
      <c r="AE49" s="386"/>
      <c r="AF49" s="386"/>
    </row>
    <row r="50" spans="1:32" s="389" customFormat="1" ht="9.75">
      <c r="A50" s="386"/>
      <c r="B50" s="390" t="s">
        <v>29</v>
      </c>
      <c r="C50" s="391"/>
      <c r="D50" s="391"/>
      <c r="E50" s="391"/>
      <c r="F50" s="391"/>
      <c r="G50" s="391"/>
      <c r="H50" s="391"/>
      <c r="I50" s="391"/>
      <c r="J50" s="391"/>
      <c r="K50" s="391"/>
      <c r="L50" s="386"/>
      <c r="M50" s="386"/>
      <c r="N50" s="386"/>
      <c r="O50" s="386"/>
      <c r="P50" s="386"/>
      <c r="Q50" s="386"/>
      <c r="R50" s="386"/>
      <c r="S50" s="386"/>
      <c r="T50" s="386"/>
      <c r="U50" s="386"/>
      <c r="V50" s="386"/>
      <c r="W50" s="386"/>
      <c r="X50" s="386"/>
      <c r="Y50" s="386"/>
      <c r="Z50" s="386"/>
      <c r="AA50" s="386"/>
      <c r="AB50" s="386"/>
      <c r="AC50" s="386"/>
      <c r="AD50" s="386"/>
      <c r="AE50" s="386"/>
      <c r="AF50" s="386"/>
    </row>
    <row r="51" spans="1:32" s="389" customFormat="1" ht="9.75">
      <c r="A51" s="386"/>
      <c r="B51" s="390" t="s">
        <v>30</v>
      </c>
      <c r="C51" s="391"/>
      <c r="D51" s="391"/>
      <c r="E51" s="391"/>
      <c r="F51" s="391"/>
      <c r="G51" s="391"/>
      <c r="H51" s="391"/>
      <c r="I51" s="391"/>
      <c r="J51" s="391"/>
      <c r="K51" s="391"/>
      <c r="L51" s="386"/>
      <c r="M51" s="386"/>
      <c r="N51" s="386"/>
      <c r="O51" s="386"/>
      <c r="P51" s="386"/>
      <c r="Q51" s="386"/>
      <c r="R51" s="386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</row>
    <row r="52" spans="1:32" s="389" customFormat="1" ht="9.75">
      <c r="A52" s="386"/>
      <c r="B52" s="392"/>
      <c r="C52" s="391"/>
      <c r="D52" s="391"/>
      <c r="E52" s="391"/>
      <c r="F52" s="391"/>
      <c r="G52" s="391"/>
      <c r="H52" s="391"/>
      <c r="L52" s="386"/>
      <c r="M52" s="386"/>
      <c r="N52" s="386"/>
      <c r="O52" s="386"/>
      <c r="P52" s="386"/>
      <c r="Q52" s="386"/>
      <c r="R52" s="386"/>
      <c r="S52" s="386"/>
      <c r="T52" s="386"/>
      <c r="U52" s="386"/>
      <c r="V52" s="386"/>
      <c r="W52" s="386"/>
      <c r="X52" s="386"/>
      <c r="Y52" s="386"/>
      <c r="Z52" s="386"/>
      <c r="AA52" s="386"/>
      <c r="AB52" s="386"/>
      <c r="AC52" s="386"/>
      <c r="AD52" s="386"/>
      <c r="AE52" s="386"/>
      <c r="AF52" s="386"/>
    </row>
    <row r="53" spans="1:32" s="389" customFormat="1" ht="9.75">
      <c r="A53" s="386"/>
      <c r="B53" s="393" t="s">
        <v>31</v>
      </c>
      <c r="C53" s="394"/>
      <c r="D53" s="394"/>
      <c r="E53" s="394"/>
      <c r="F53" s="394"/>
      <c r="G53" s="394"/>
      <c r="H53" s="394"/>
      <c r="I53" s="394"/>
      <c r="J53" s="394"/>
      <c r="K53" s="394"/>
      <c r="L53" s="386"/>
      <c r="M53" s="386"/>
      <c r="N53" s="386"/>
      <c r="O53" s="386"/>
      <c r="P53" s="386"/>
      <c r="Q53" s="386"/>
      <c r="R53" s="386"/>
      <c r="S53" s="386"/>
      <c r="T53" s="386"/>
      <c r="U53" s="386"/>
      <c r="V53" s="386"/>
      <c r="W53" s="386"/>
      <c r="X53" s="386"/>
      <c r="Y53" s="386"/>
      <c r="Z53" s="386"/>
      <c r="AA53" s="386"/>
      <c r="AB53" s="386"/>
      <c r="AC53" s="386"/>
      <c r="AD53" s="386"/>
      <c r="AE53" s="386"/>
      <c r="AF53" s="386"/>
    </row>
    <row r="54" spans="1:32" s="332" customFormat="1"/>
    <row r="55" spans="1:32" s="332" customFormat="1"/>
    <row r="56" spans="1:32" s="332" customFormat="1"/>
    <row r="57" spans="1:32" s="332" customFormat="1"/>
    <row r="58" spans="1:32" s="332" customFormat="1"/>
    <row r="59" spans="1:32" s="332" customFormat="1"/>
    <row r="60" spans="1:32" s="332" customFormat="1"/>
    <row r="61" spans="1:32" s="332" customFormat="1"/>
    <row r="62" spans="1:32" s="332" customFormat="1"/>
    <row r="63" spans="1:32" s="332" customFormat="1"/>
    <row r="64" spans="1:32" s="332" customFormat="1"/>
    <row r="65" s="332" customFormat="1"/>
    <row r="66" s="332" customFormat="1"/>
    <row r="67" s="332" customFormat="1"/>
    <row r="68" s="332" customFormat="1"/>
    <row r="69" s="332" customFormat="1"/>
    <row r="70" s="332" customFormat="1"/>
    <row r="71" s="332" customFormat="1"/>
    <row r="72" s="332" customFormat="1"/>
    <row r="73" s="332" customFormat="1"/>
    <row r="74" s="332" customFormat="1"/>
    <row r="75" s="332" customFormat="1"/>
    <row r="76" s="332" customFormat="1"/>
    <row r="77" s="332" customFormat="1"/>
    <row r="78" s="332" customFormat="1"/>
    <row r="79" s="332" customFormat="1"/>
    <row r="80" s="332" customFormat="1"/>
    <row r="81" s="332" customFormat="1"/>
    <row r="82" s="332" customFormat="1"/>
    <row r="83" s="332" customFormat="1"/>
  </sheetData>
  <printOptions horizontalCentered="1"/>
  <pageMargins left="0.19685039370078741" right="0.19685039370078741" top="0.86614173228346458" bottom="0.19685039370078741" header="7.874015748031496E-2" footer="0"/>
  <pageSetup paperSize="9" orientation="portrait" r:id="rId1"/>
  <headerFooter>
    <oddHeader>&amp;R&amp;G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C1A1E-B971-4F39-9A5E-752F4387A5DD}">
  <sheetPr>
    <pageSetUpPr fitToPage="1"/>
  </sheetPr>
  <dimension ref="A2:AF89"/>
  <sheetViews>
    <sheetView showGridLines="0" zoomScale="85" zoomScaleNormal="85" workbookViewId="0">
      <selection activeCell="B4" sqref="B4"/>
    </sheetView>
  </sheetViews>
  <sheetFormatPr defaultRowHeight="11.25"/>
  <cols>
    <col min="1" max="1" width="9.33203125" style="332"/>
    <col min="2" max="2" width="50.6640625" style="333" customWidth="1"/>
    <col min="3" max="3" width="6.83203125" style="333" customWidth="1"/>
    <col min="4" max="4" width="13.6640625" style="333" customWidth="1"/>
    <col min="5" max="6" width="9.83203125" style="333" customWidth="1"/>
    <col min="7" max="7" width="11.5" style="333" customWidth="1"/>
    <col min="8" max="8" width="3" style="335" hidden="1" customWidth="1"/>
    <col min="9" max="10" width="16.33203125" style="333" customWidth="1"/>
    <col min="11" max="32" width="9.33203125" style="332"/>
    <col min="33" max="16384" width="9.33203125" style="333"/>
  </cols>
  <sheetData>
    <row r="2" spans="1:32" ht="33" customHeight="1">
      <c r="B2" s="336" t="s">
        <v>182</v>
      </c>
    </row>
    <row r="3" spans="1:32" s="338" customFormat="1" ht="18" customHeight="1">
      <c r="A3" s="337"/>
      <c r="B3" s="56" t="str">
        <f t="shared" ref="B3:B24" si="0">V_LIB</f>
        <v xml:space="preserve">CJENIK VOZILA  </v>
      </c>
      <c r="H3" s="340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</row>
    <row r="4" spans="1:32" s="338" customFormat="1" ht="18" customHeight="1">
      <c r="A4" s="337"/>
      <c r="B4" s="403" t="s">
        <v>132</v>
      </c>
      <c r="H4" s="340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</row>
    <row r="5" spans="1:32" s="338" customFormat="1" ht="18" customHeight="1">
      <c r="A5" s="337"/>
      <c r="B5" s="56" t="str">
        <f t="shared" si="0"/>
        <v>Model: KU2</v>
      </c>
      <c r="H5" s="340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</row>
    <row r="6" spans="1:32" s="338" customFormat="1" ht="36" customHeight="1">
      <c r="A6" s="337"/>
      <c r="B6" s="56" t="str">
        <f t="shared" si="0"/>
        <v>Kangoo Express COMPACT</v>
      </c>
      <c r="C6" s="477" t="str">
        <f>V_DOL</f>
        <v>dužina vozila L0 - 3,9 m</v>
      </c>
      <c r="F6" s="478" t="s">
        <v>163</v>
      </c>
      <c r="G6" s="478" t="s">
        <v>164</v>
      </c>
      <c r="H6" s="340"/>
      <c r="I6" s="64"/>
      <c r="J6" s="64"/>
      <c r="K6" s="337"/>
      <c r="L6" s="337"/>
      <c r="M6" s="337"/>
      <c r="N6" s="337"/>
      <c r="O6" s="337"/>
      <c r="P6" s="337"/>
      <c r="Q6" s="337"/>
      <c r="R6" s="337"/>
      <c r="S6" s="337"/>
      <c r="T6" s="337"/>
      <c r="U6" s="337"/>
      <c r="V6" s="337"/>
      <c r="W6" s="337"/>
      <c r="X6" s="337"/>
      <c r="Y6" s="337"/>
      <c r="Z6" s="337"/>
      <c r="AA6" s="337"/>
      <c r="AB6" s="337"/>
      <c r="AC6" s="337"/>
      <c r="AD6" s="337"/>
      <c r="AE6" s="337"/>
      <c r="AF6" s="337"/>
    </row>
    <row r="7" spans="1:32" s="338" customFormat="1" ht="36">
      <c r="A7" s="337"/>
      <c r="B7" s="60" t="s">
        <v>25</v>
      </c>
      <c r="C7" s="61"/>
      <c r="D7" s="61" t="s">
        <v>41</v>
      </c>
      <c r="E7" s="61" t="s">
        <v>22</v>
      </c>
      <c r="F7" s="479"/>
      <c r="G7" s="479"/>
      <c r="H7" s="63"/>
      <c r="I7" s="64" t="s">
        <v>134</v>
      </c>
      <c r="J7" s="64" t="s">
        <v>44</v>
      </c>
      <c r="K7" s="337"/>
      <c r="L7" s="337"/>
      <c r="M7" s="337"/>
      <c r="N7" s="337"/>
      <c r="O7" s="337"/>
      <c r="P7" s="337"/>
      <c r="Q7" s="337"/>
      <c r="R7" s="337"/>
      <c r="S7" s="337"/>
      <c r="T7" s="337"/>
      <c r="U7" s="337"/>
      <c r="V7" s="337"/>
      <c r="W7" s="337"/>
      <c r="X7" s="337"/>
      <c r="Y7" s="337"/>
      <c r="Z7" s="337"/>
      <c r="AA7" s="337"/>
      <c r="AB7" s="337"/>
      <c r="AC7" s="337"/>
      <c r="AD7" s="337"/>
      <c r="AE7" s="337"/>
      <c r="AF7" s="337"/>
    </row>
    <row r="8" spans="1:32" s="338" customFormat="1" ht="15.75" customHeight="1">
      <c r="A8" s="337"/>
      <c r="B8" s="510" t="str">
        <f t="shared" si="0"/>
        <v>Compact Energy dCi 75 E6</v>
      </c>
      <c r="C8" s="439"/>
      <c r="D8" s="485" t="str">
        <f>V_COD</f>
        <v>F CON0 A0</v>
      </c>
      <c r="E8" s="485" t="str">
        <f>V_KW</f>
        <v>55 (75)</v>
      </c>
      <c r="F8" s="485">
        <f>V_CO</f>
        <v>112</v>
      </c>
      <c r="G8" s="485">
        <f>V_PO</f>
        <v>4.5</v>
      </c>
      <c r="H8" s="485"/>
      <c r="I8" s="486">
        <f t="shared" ref="I8:I26" si="1">J8/1.25</f>
        <v>95400</v>
      </c>
      <c r="J8" s="487">
        <f>V_CRO</f>
        <v>119250</v>
      </c>
      <c r="K8" s="337"/>
      <c r="L8" s="481"/>
      <c r="M8" s="337"/>
      <c r="N8" s="337"/>
      <c r="O8" s="337"/>
      <c r="P8" s="337"/>
      <c r="Q8" s="337"/>
      <c r="R8" s="337"/>
      <c r="S8" s="337"/>
      <c r="T8" s="337"/>
      <c r="U8" s="337"/>
      <c r="V8" s="337"/>
      <c r="W8" s="337"/>
      <c r="X8" s="337"/>
      <c r="Y8" s="337"/>
      <c r="Z8" s="337"/>
      <c r="AA8" s="337"/>
      <c r="AB8" s="337"/>
      <c r="AC8" s="337"/>
      <c r="AD8" s="337"/>
      <c r="AE8" s="337"/>
      <c r="AF8" s="337"/>
    </row>
    <row r="9" spans="1:32" s="338" customFormat="1" ht="18" customHeight="1">
      <c r="A9" s="337"/>
      <c r="B9" s="170"/>
      <c r="C9" s="167"/>
      <c r="D9" s="167"/>
      <c r="E9" s="167"/>
      <c r="F9" s="167"/>
      <c r="G9" s="167"/>
      <c r="H9" s="167"/>
      <c r="I9" s="81"/>
      <c r="J9" s="483"/>
      <c r="K9" s="337"/>
      <c r="L9" s="481"/>
      <c r="M9" s="337"/>
      <c r="N9" s="337"/>
      <c r="O9" s="337"/>
      <c r="P9" s="337"/>
      <c r="Q9" s="337"/>
      <c r="R9" s="337"/>
      <c r="S9" s="337"/>
      <c r="T9" s="337"/>
      <c r="U9" s="337"/>
      <c r="V9" s="337"/>
      <c r="W9" s="337"/>
      <c r="X9" s="337"/>
      <c r="Y9" s="337"/>
      <c r="Z9" s="337"/>
      <c r="AA9" s="337"/>
      <c r="AB9" s="337"/>
      <c r="AC9" s="337"/>
      <c r="AD9" s="337"/>
      <c r="AE9" s="337"/>
      <c r="AF9" s="337"/>
    </row>
    <row r="10" spans="1:32" s="338" customFormat="1" ht="18" customHeight="1">
      <c r="A10" s="337"/>
      <c r="B10" s="184" t="str">
        <f t="shared" si="0"/>
        <v>Kangoo EXPRESS</v>
      </c>
      <c r="C10" s="484" t="str">
        <f>V_DOL</f>
        <v>dužina vozila L1 - 4,3 m</v>
      </c>
      <c r="D10" s="167"/>
      <c r="E10" s="167"/>
      <c r="F10" s="167"/>
      <c r="G10" s="167"/>
      <c r="H10" s="167"/>
      <c r="I10" s="81"/>
      <c r="J10" s="483"/>
      <c r="K10" s="337"/>
      <c r="L10" s="481"/>
      <c r="M10" s="337"/>
      <c r="N10" s="337"/>
      <c r="O10" s="337"/>
      <c r="P10" s="337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</row>
    <row r="11" spans="1:32" s="338" customFormat="1" ht="18" customHeight="1">
      <c r="A11" s="337"/>
      <c r="B11" s="184" t="str">
        <f t="shared" si="0"/>
        <v>Verzije s benzinskim motorom</v>
      </c>
      <c r="C11" s="167"/>
      <c r="D11" s="167"/>
      <c r="E11" s="167"/>
      <c r="F11" s="167"/>
      <c r="G11" s="167"/>
      <c r="H11" s="167"/>
      <c r="I11" s="81"/>
      <c r="J11" s="483"/>
      <c r="K11" s="337"/>
      <c r="L11" s="481"/>
      <c r="M11" s="337"/>
      <c r="N11" s="337"/>
      <c r="O11" s="337"/>
      <c r="P11" s="337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</row>
    <row r="12" spans="1:32" s="338" customFormat="1" ht="15.75" customHeight="1">
      <c r="A12" s="337"/>
      <c r="B12" s="272" t="str">
        <f t="shared" si="0"/>
        <v>Furgon Energy Tce 115 E6</v>
      </c>
      <c r="C12" s="439"/>
      <c r="D12" s="485" t="str">
        <f>V_COD</f>
        <v>F CON1 A4</v>
      </c>
      <c r="E12" s="485" t="str">
        <f>V_KW</f>
        <v>85 (115)</v>
      </c>
      <c r="F12" s="485">
        <f>V_CO</f>
        <v>140</v>
      </c>
      <c r="G12" s="485">
        <f>V_PO</f>
        <v>6.3</v>
      </c>
      <c r="H12" s="485"/>
      <c r="I12" s="486">
        <f t="shared" si="1"/>
        <v>98100</v>
      </c>
      <c r="J12" s="487">
        <f>V_CRO</f>
        <v>122625</v>
      </c>
      <c r="K12" s="337"/>
      <c r="L12" s="481"/>
      <c r="M12" s="337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</row>
    <row r="13" spans="1:32" s="338" customFormat="1" ht="18" customHeight="1">
      <c r="A13" s="337"/>
      <c r="B13" s="56" t="str">
        <f t="shared" si="0"/>
        <v>Verzije s dizelskim motorom</v>
      </c>
      <c r="C13" s="167"/>
      <c r="D13" s="167"/>
      <c r="E13" s="167"/>
      <c r="F13" s="167"/>
      <c r="G13" s="167"/>
      <c r="H13" s="167"/>
      <c r="I13" s="81"/>
      <c r="J13" s="483"/>
      <c r="K13" s="337"/>
      <c r="L13" s="481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</row>
    <row r="14" spans="1:32" s="338" customFormat="1" ht="15.75" customHeight="1">
      <c r="A14" s="337"/>
      <c r="B14" s="433" t="str">
        <f t="shared" si="0"/>
        <v>Furgon Energy dCi 75 E6</v>
      </c>
      <c r="C14" s="434"/>
      <c r="D14" s="488" t="str">
        <f>V_COD</f>
        <v>F CON1 A0</v>
      </c>
      <c r="E14" s="488" t="str">
        <f>V_KW</f>
        <v>55 (75)</v>
      </c>
      <c r="F14" s="488">
        <f>V_CO</f>
        <v>112</v>
      </c>
      <c r="G14" s="488">
        <f>V_PO</f>
        <v>4.5</v>
      </c>
      <c r="H14" s="488"/>
      <c r="I14" s="489">
        <f t="shared" si="1"/>
        <v>100400</v>
      </c>
      <c r="J14" s="490">
        <f>V_CRO</f>
        <v>125500</v>
      </c>
      <c r="K14" s="337"/>
      <c r="L14" s="481"/>
      <c r="M14" s="337"/>
      <c r="N14" s="337"/>
      <c r="O14" s="337"/>
      <c r="P14" s="337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</row>
    <row r="15" spans="1:32" s="338" customFormat="1" ht="15.75" customHeight="1">
      <c r="A15" s="337"/>
      <c r="B15" s="316" t="str">
        <f t="shared" si="0"/>
        <v>Furgon Energy dCi 90 E6</v>
      </c>
      <c r="C15" s="443"/>
      <c r="D15" s="491" t="str">
        <f>V_COD</f>
        <v>F CON1 A1</v>
      </c>
      <c r="E15" s="491" t="str">
        <f>V_KW</f>
        <v>66 (90)</v>
      </c>
      <c r="F15" s="491">
        <f>V_CO</f>
        <v>112</v>
      </c>
      <c r="G15" s="491">
        <f>V_PO</f>
        <v>4.5</v>
      </c>
      <c r="H15" s="491"/>
      <c r="I15" s="492">
        <f t="shared" si="1"/>
        <v>103400</v>
      </c>
      <c r="J15" s="493">
        <f>V_CRO</f>
        <v>129250</v>
      </c>
      <c r="K15" s="337"/>
      <c r="L15" s="481"/>
      <c r="M15" s="337"/>
      <c r="N15" s="337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</row>
    <row r="16" spans="1:32" s="338" customFormat="1" ht="15.75" customHeight="1">
      <c r="A16" s="337"/>
      <c r="B16" s="347" t="str">
        <f t="shared" si="0"/>
        <v>Furgon Energy dCi 110 E6</v>
      </c>
      <c r="C16" s="348"/>
      <c r="D16" s="145" t="str">
        <f>V_COD</f>
        <v>F CON1 A2</v>
      </c>
      <c r="E16" s="145" t="str">
        <f>V_KW</f>
        <v>80 (110)</v>
      </c>
      <c r="F16" s="291">
        <f>V_CO</f>
        <v>115</v>
      </c>
      <c r="G16" s="291">
        <f>V_PO</f>
        <v>4.5</v>
      </c>
      <c r="H16" s="145"/>
      <c r="I16" s="146">
        <f t="shared" si="1"/>
        <v>107100</v>
      </c>
      <c r="J16" s="482">
        <f>V_CRO</f>
        <v>133875</v>
      </c>
      <c r="K16" s="337"/>
      <c r="L16" s="481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37"/>
    </row>
    <row r="17" spans="1:32" s="338" customFormat="1" ht="18" customHeight="1">
      <c r="A17" s="337"/>
      <c r="B17" s="494"/>
      <c r="C17" s="167"/>
      <c r="D17" s="167"/>
      <c r="E17" s="167"/>
      <c r="F17" s="167"/>
      <c r="G17" s="167"/>
      <c r="H17" s="167"/>
      <c r="I17" s="81"/>
      <c r="J17" s="483"/>
      <c r="K17" s="337"/>
      <c r="L17" s="481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37"/>
    </row>
    <row r="18" spans="1:32" s="338" customFormat="1" ht="18" customHeight="1">
      <c r="A18" s="337"/>
      <c r="B18" s="184" t="str">
        <f t="shared" si="0"/>
        <v>Kangoo Express MAXI FURGON</v>
      </c>
      <c r="C18" s="484" t="str">
        <f>V_DOL</f>
        <v>dužina vozila L2 - 4,7 m</v>
      </c>
      <c r="D18" s="167"/>
      <c r="E18" s="167"/>
      <c r="F18" s="167"/>
      <c r="G18" s="167"/>
      <c r="H18" s="167"/>
      <c r="I18" s="81"/>
      <c r="J18" s="483"/>
      <c r="K18" s="337"/>
      <c r="L18" s="481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37"/>
    </row>
    <row r="19" spans="1:32" s="338" customFormat="1" ht="18" customHeight="1">
      <c r="A19" s="337"/>
      <c r="B19" s="184" t="str">
        <f t="shared" si="0"/>
        <v>Verzije s dizelskim motorom</v>
      </c>
      <c r="C19" s="167"/>
      <c r="D19" s="167"/>
      <c r="E19" s="167"/>
      <c r="F19" s="167"/>
      <c r="G19" s="167"/>
      <c r="H19" s="167"/>
      <c r="I19" s="81"/>
      <c r="J19" s="483"/>
      <c r="K19" s="337"/>
      <c r="L19" s="481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</row>
    <row r="20" spans="1:32" s="338" customFormat="1" ht="15.75" customHeight="1">
      <c r="A20" s="337"/>
      <c r="B20" s="283" t="str">
        <f t="shared" si="0"/>
        <v>Maxi Furgon Energy dCi 90 E6</v>
      </c>
      <c r="C20" s="442"/>
      <c r="D20" s="109" t="str">
        <f>V_COD</f>
        <v>F CON2 A1</v>
      </c>
      <c r="E20" s="109" t="str">
        <f>V_KW</f>
        <v>66 (90)</v>
      </c>
      <c r="F20" s="109">
        <f>V_CO</f>
        <v>119</v>
      </c>
      <c r="G20" s="109">
        <f>V_PO</f>
        <v>4.5</v>
      </c>
      <c r="H20" s="109"/>
      <c r="I20" s="111">
        <f t="shared" si="1"/>
        <v>109100</v>
      </c>
      <c r="J20" s="495">
        <f>V_CRO</f>
        <v>136375</v>
      </c>
      <c r="K20" s="337"/>
      <c r="L20" s="481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37"/>
    </row>
    <row r="21" spans="1:32" s="338" customFormat="1" ht="15.75" customHeight="1">
      <c r="A21" s="337"/>
      <c r="B21" s="496" t="str">
        <f t="shared" si="0"/>
        <v>Maxi Furgon Energy dCi 110 E6</v>
      </c>
      <c r="C21" s="445"/>
      <c r="D21" s="123" t="str">
        <f>V_COD</f>
        <v>F CON2 A2</v>
      </c>
      <c r="E21" s="123" t="str">
        <f>V_KW</f>
        <v>80 (110)</v>
      </c>
      <c r="F21" s="123">
        <f>V_CO</f>
        <v>115</v>
      </c>
      <c r="G21" s="123">
        <f>V_PO</f>
        <v>4.5</v>
      </c>
      <c r="H21" s="123"/>
      <c r="I21" s="125">
        <f t="shared" si="1"/>
        <v>112800</v>
      </c>
      <c r="J21" s="497">
        <f>V_CRO</f>
        <v>141000</v>
      </c>
      <c r="K21" s="337"/>
      <c r="L21" s="481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37"/>
    </row>
    <row r="22" spans="1:32" s="338" customFormat="1" ht="18" customHeight="1">
      <c r="A22" s="337"/>
      <c r="B22" s="170"/>
      <c r="C22" s="100"/>
      <c r="D22" s="100"/>
      <c r="E22" s="100"/>
      <c r="F22" s="100"/>
      <c r="G22" s="100"/>
      <c r="H22" s="136"/>
      <c r="I22" s="137"/>
      <c r="J22" s="357"/>
      <c r="K22" s="337"/>
      <c r="L22" s="481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37"/>
    </row>
    <row r="23" spans="1:32" s="338" customFormat="1" ht="18" customHeight="1">
      <c r="A23" s="337"/>
      <c r="B23" s="184" t="str">
        <f t="shared" si="0"/>
        <v>Kangoo Express MAXI PRODUŽENA KABINA</v>
      </c>
      <c r="C23" s="498" t="str">
        <f>V_DOL</f>
        <v>dužina vozila L2 - 4,7 m</v>
      </c>
      <c r="D23" s="100"/>
      <c r="E23" s="100"/>
      <c r="F23" s="100"/>
      <c r="G23" s="100"/>
      <c r="H23" s="136"/>
      <c r="I23" s="137"/>
      <c r="J23" s="357"/>
      <c r="K23" s="337"/>
      <c r="L23" s="481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37"/>
    </row>
    <row r="24" spans="1:32" s="338" customFormat="1" ht="18" customHeight="1">
      <c r="A24" s="337"/>
      <c r="B24" s="184" t="str">
        <f t="shared" si="0"/>
        <v>Verzije s dizelskim motorom</v>
      </c>
      <c r="C24" s="100"/>
      <c r="D24" s="100"/>
      <c r="E24" s="100"/>
      <c r="F24" s="100"/>
      <c r="G24" s="100"/>
      <c r="H24" s="136"/>
      <c r="I24" s="137"/>
      <c r="J24" s="357"/>
      <c r="K24" s="337"/>
      <c r="L24" s="481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37"/>
    </row>
    <row r="25" spans="1:32" s="338" customFormat="1" ht="15.75" customHeight="1">
      <c r="A25" s="337"/>
      <c r="B25" s="511" t="s">
        <v>183</v>
      </c>
      <c r="C25" s="342"/>
      <c r="D25" s="102" t="str">
        <f>V_COD</f>
        <v>F CON2MA1</v>
      </c>
      <c r="E25" s="102" t="str">
        <f>V_KW</f>
        <v>66 (90)</v>
      </c>
      <c r="F25" s="102">
        <f>V_CO</f>
        <v>116</v>
      </c>
      <c r="G25" s="102">
        <f>V_PO</f>
        <v>4.5</v>
      </c>
      <c r="H25" s="164"/>
      <c r="I25" s="104">
        <f t="shared" si="1"/>
        <v>118300</v>
      </c>
      <c r="J25" s="480">
        <f>V_CRO</f>
        <v>147875</v>
      </c>
      <c r="K25" s="337"/>
      <c r="L25" s="481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  <c r="AE25" s="337"/>
      <c r="AF25" s="337"/>
    </row>
    <row r="26" spans="1:32" s="338" customFormat="1" ht="15.75" customHeight="1">
      <c r="A26" s="337"/>
      <c r="B26" s="496" t="s">
        <v>184</v>
      </c>
      <c r="C26" s="344"/>
      <c r="D26" s="83" t="str">
        <f>V_COD</f>
        <v>F CON2MA2</v>
      </c>
      <c r="E26" s="83" t="str">
        <f>V_KW</f>
        <v>80 (110)</v>
      </c>
      <c r="F26" s="83">
        <f>V_CO</f>
        <v>119</v>
      </c>
      <c r="G26" s="83">
        <f>V_PO</f>
        <v>4.5</v>
      </c>
      <c r="H26" s="84"/>
      <c r="I26" s="85">
        <f t="shared" si="1"/>
        <v>122000</v>
      </c>
      <c r="J26" s="499">
        <f>V_CRO</f>
        <v>152500</v>
      </c>
      <c r="K26" s="337"/>
      <c r="L26" s="481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37"/>
    </row>
    <row r="27" spans="1:32" s="338" customFormat="1" ht="18" customHeight="1">
      <c r="A27" s="337"/>
      <c r="B27" s="46"/>
      <c r="C27" s="46"/>
      <c r="D27" s="46"/>
      <c r="E27" s="46"/>
      <c r="F27" s="46"/>
      <c r="G27" s="46"/>
      <c r="H27" s="162"/>
      <c r="I27" s="46"/>
      <c r="J27" s="46"/>
      <c r="K27" s="337"/>
      <c r="L27" s="481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37"/>
    </row>
    <row r="28" spans="1:32" s="338" customFormat="1" ht="24">
      <c r="A28" s="337"/>
      <c r="B28" s="360" t="s">
        <v>128</v>
      </c>
      <c r="C28" s="361"/>
      <c r="D28" s="361"/>
      <c r="E28" s="361"/>
      <c r="F28" s="361"/>
      <c r="G28" s="361"/>
      <c r="H28" s="361"/>
      <c r="I28" s="363" t="s">
        <v>48</v>
      </c>
      <c r="J28" s="500" t="s">
        <v>49</v>
      </c>
      <c r="K28" s="337"/>
      <c r="L28" s="481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37"/>
    </row>
    <row r="29" spans="1:32" s="338" customFormat="1" ht="15.75" customHeight="1">
      <c r="A29" s="337"/>
      <c r="B29" s="501" t="s">
        <v>178</v>
      </c>
      <c r="C29" s="361"/>
      <c r="D29" s="361"/>
      <c r="E29" s="361"/>
      <c r="F29" s="361"/>
      <c r="G29" s="361"/>
      <c r="H29" s="361"/>
      <c r="I29" s="502">
        <f>J29/1.25</f>
        <v>8800</v>
      </c>
      <c r="J29" s="503">
        <v>11000</v>
      </c>
      <c r="K29" s="337"/>
      <c r="L29" s="481"/>
      <c r="M29" s="337"/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  <c r="AA29" s="337"/>
      <c r="AB29" s="337"/>
      <c r="AC29" s="337"/>
      <c r="AD29" s="337"/>
      <c r="AE29" s="337"/>
      <c r="AF29" s="337"/>
    </row>
    <row r="30" spans="1:32" s="338" customFormat="1" ht="18" customHeight="1">
      <c r="A30" s="337"/>
      <c r="B30" s="351" t="s">
        <v>185</v>
      </c>
      <c r="C30" s="351"/>
      <c r="D30" s="351"/>
      <c r="E30" s="351"/>
      <c r="F30" s="351"/>
      <c r="G30" s="351"/>
      <c r="H30" s="504"/>
      <c r="I30" s="294"/>
      <c r="J30" s="294"/>
      <c r="K30" s="337"/>
      <c r="L30" s="337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337"/>
      <c r="AD30" s="337"/>
      <c r="AE30" s="337"/>
      <c r="AF30" s="337"/>
    </row>
    <row r="31" spans="1:32" s="338" customFormat="1" ht="18" customHeight="1">
      <c r="A31" s="337"/>
      <c r="B31" s="294"/>
      <c r="C31" s="294"/>
      <c r="D31" s="294"/>
      <c r="E31" s="294"/>
      <c r="F31" s="294"/>
      <c r="G31" s="294"/>
      <c r="H31" s="504"/>
      <c r="I31" s="294"/>
      <c r="J31" s="294"/>
      <c r="K31" s="337"/>
      <c r="L31" s="337"/>
      <c r="M31" s="337"/>
      <c r="N31" s="337"/>
      <c r="O31" s="337"/>
      <c r="P31" s="337"/>
      <c r="Q31" s="337"/>
      <c r="R31" s="337"/>
      <c r="S31" s="337"/>
      <c r="T31" s="337"/>
      <c r="U31" s="337"/>
      <c r="V31" s="337"/>
      <c r="W31" s="337"/>
      <c r="X31" s="337"/>
      <c r="Y31" s="337"/>
      <c r="Z31" s="337"/>
      <c r="AA31" s="337"/>
      <c r="AB31" s="337"/>
      <c r="AC31" s="337"/>
      <c r="AD31" s="337"/>
      <c r="AE31" s="337"/>
      <c r="AF31" s="337"/>
    </row>
    <row r="32" spans="1:32" s="338" customFormat="1">
      <c r="A32" s="337"/>
      <c r="B32" s="505" t="s">
        <v>173</v>
      </c>
      <c r="C32" s="506"/>
      <c r="D32" s="506"/>
      <c r="E32" s="506"/>
      <c r="F32" s="294"/>
      <c r="G32" s="294"/>
      <c r="H32" s="504"/>
      <c r="I32" s="294"/>
      <c r="J32" s="294"/>
      <c r="K32" s="337"/>
      <c r="L32" s="337"/>
      <c r="M32" s="337"/>
      <c r="N32" s="337"/>
      <c r="O32" s="337"/>
      <c r="P32" s="337"/>
      <c r="Q32" s="337"/>
      <c r="R32" s="337"/>
      <c r="S32" s="337"/>
      <c r="T32" s="337"/>
      <c r="U32" s="337"/>
      <c r="V32" s="337"/>
      <c r="W32" s="337"/>
      <c r="X32" s="337"/>
      <c r="Y32" s="337"/>
      <c r="Z32" s="337"/>
      <c r="AA32" s="337"/>
      <c r="AB32" s="337"/>
      <c r="AC32" s="337"/>
      <c r="AD32" s="337"/>
      <c r="AE32" s="337"/>
      <c r="AF32" s="337"/>
    </row>
    <row r="33" spans="1:32">
      <c r="B33" s="507" t="s">
        <v>174</v>
      </c>
      <c r="C33" s="506"/>
      <c r="D33" s="506"/>
      <c r="E33" s="506"/>
      <c r="F33" s="508" t="s">
        <v>179</v>
      </c>
      <c r="G33" s="294"/>
      <c r="H33" s="504"/>
      <c r="I33" s="294"/>
      <c r="J33" s="294"/>
    </row>
    <row r="34" spans="1:32">
      <c r="B34" s="507" t="s">
        <v>175</v>
      </c>
      <c r="C34" s="506"/>
      <c r="D34" s="506"/>
      <c r="E34" s="506"/>
      <c r="F34" s="508" t="s">
        <v>180</v>
      </c>
      <c r="G34" s="294"/>
      <c r="H34" s="504"/>
      <c r="I34" s="294"/>
      <c r="J34" s="294"/>
    </row>
    <row r="35" spans="1:32">
      <c r="B35" s="509" t="s">
        <v>181</v>
      </c>
      <c r="C35" s="506"/>
      <c r="D35" s="506"/>
      <c r="E35" s="506"/>
      <c r="G35" s="294"/>
      <c r="H35" s="504"/>
      <c r="I35" s="294"/>
      <c r="J35" s="294"/>
    </row>
    <row r="36" spans="1:32">
      <c r="B36" s="294"/>
      <c r="C36" s="351"/>
      <c r="D36" s="351"/>
      <c r="E36" s="351"/>
      <c r="G36" s="294"/>
      <c r="H36" s="504"/>
      <c r="I36" s="294"/>
      <c r="J36" s="294"/>
    </row>
    <row r="38" spans="1:32" s="389" customFormat="1" ht="9.75">
      <c r="A38" s="386"/>
      <c r="B38" s="387" t="s">
        <v>28</v>
      </c>
      <c r="C38" s="388"/>
      <c r="D38" s="388"/>
      <c r="E38" s="388"/>
      <c r="F38" s="388"/>
      <c r="H38" s="388"/>
      <c r="I38" s="388"/>
      <c r="J38" s="388"/>
      <c r="K38" s="386"/>
      <c r="L38" s="386"/>
      <c r="M38" s="386"/>
      <c r="N38" s="386"/>
      <c r="O38" s="386"/>
      <c r="P38" s="386"/>
      <c r="Q38" s="386"/>
      <c r="R38" s="386"/>
      <c r="S38" s="386"/>
      <c r="T38" s="386"/>
      <c r="U38" s="386"/>
      <c r="V38" s="386"/>
      <c r="W38" s="386"/>
      <c r="X38" s="386"/>
      <c r="Y38" s="386"/>
      <c r="Z38" s="386"/>
      <c r="AA38" s="386"/>
      <c r="AB38" s="386"/>
      <c r="AC38" s="386"/>
      <c r="AD38" s="386"/>
      <c r="AE38" s="386"/>
      <c r="AF38" s="386"/>
    </row>
    <row r="39" spans="1:32" s="389" customFormat="1" ht="9.75">
      <c r="A39" s="386"/>
      <c r="B39" s="390" t="s">
        <v>29</v>
      </c>
      <c r="C39" s="391"/>
      <c r="D39" s="391"/>
      <c r="E39" s="391"/>
      <c r="F39" s="391"/>
      <c r="G39" s="391"/>
      <c r="H39" s="391"/>
      <c r="I39" s="391"/>
      <c r="J39" s="391"/>
      <c r="K39" s="386"/>
      <c r="L39" s="386"/>
      <c r="M39" s="386"/>
      <c r="N39" s="386"/>
      <c r="O39" s="386"/>
      <c r="P39" s="386"/>
      <c r="Q39" s="386"/>
      <c r="R39" s="386"/>
      <c r="S39" s="386"/>
      <c r="T39" s="386"/>
      <c r="U39" s="386"/>
      <c r="V39" s="386"/>
      <c r="W39" s="386"/>
      <c r="X39" s="386"/>
      <c r="Y39" s="386"/>
      <c r="Z39" s="386"/>
      <c r="AA39" s="386"/>
      <c r="AB39" s="386"/>
      <c r="AC39" s="386"/>
      <c r="AD39" s="386"/>
      <c r="AE39" s="386"/>
      <c r="AF39" s="386"/>
    </row>
    <row r="40" spans="1:32" s="389" customFormat="1" ht="9.75">
      <c r="A40" s="386"/>
      <c r="B40" s="390" t="s">
        <v>30</v>
      </c>
      <c r="C40" s="391"/>
      <c r="D40" s="391"/>
      <c r="E40" s="391"/>
      <c r="F40" s="391"/>
      <c r="G40" s="391"/>
      <c r="H40" s="391"/>
      <c r="I40" s="391"/>
      <c r="J40" s="391"/>
      <c r="K40" s="386"/>
      <c r="L40" s="386"/>
      <c r="M40" s="386"/>
      <c r="N40" s="386"/>
      <c r="O40" s="386"/>
      <c r="P40" s="386"/>
      <c r="Q40" s="386"/>
      <c r="R40" s="386"/>
      <c r="S40" s="386"/>
      <c r="T40" s="386"/>
      <c r="U40" s="386"/>
      <c r="V40" s="386"/>
      <c r="W40" s="386"/>
      <c r="X40" s="386"/>
      <c r="Y40" s="386"/>
      <c r="Z40" s="386"/>
      <c r="AA40" s="386"/>
      <c r="AB40" s="386"/>
      <c r="AC40" s="386"/>
      <c r="AD40" s="386"/>
      <c r="AE40" s="386"/>
      <c r="AF40" s="386"/>
    </row>
    <row r="41" spans="1:32" s="389" customFormat="1" ht="9.75">
      <c r="A41" s="386"/>
      <c r="B41" s="392"/>
      <c r="C41" s="391"/>
      <c r="D41" s="391"/>
      <c r="E41" s="391"/>
      <c r="F41" s="391"/>
      <c r="G41" s="391"/>
      <c r="H41" s="391"/>
      <c r="K41" s="386"/>
      <c r="L41" s="386"/>
      <c r="M41" s="386"/>
      <c r="N41" s="386"/>
      <c r="O41" s="386"/>
      <c r="P41" s="386"/>
      <c r="Q41" s="386"/>
      <c r="R41" s="386"/>
      <c r="S41" s="386"/>
      <c r="T41" s="386"/>
      <c r="U41" s="386"/>
      <c r="V41" s="386"/>
      <c r="W41" s="386"/>
      <c r="X41" s="386"/>
      <c r="Y41" s="386"/>
      <c r="Z41" s="386"/>
      <c r="AA41" s="386"/>
      <c r="AB41" s="386"/>
      <c r="AC41" s="386"/>
      <c r="AD41" s="386"/>
      <c r="AE41" s="386"/>
      <c r="AF41" s="386"/>
    </row>
    <row r="42" spans="1:32" s="389" customFormat="1" ht="9.75">
      <c r="A42" s="386"/>
      <c r="B42" s="393" t="s">
        <v>31</v>
      </c>
      <c r="C42" s="394"/>
      <c r="D42" s="394"/>
      <c r="E42" s="394"/>
      <c r="F42" s="394"/>
      <c r="G42" s="394"/>
      <c r="H42" s="394"/>
      <c r="I42" s="394"/>
      <c r="J42" s="394"/>
      <c r="K42" s="386"/>
      <c r="L42" s="386"/>
      <c r="M42" s="386"/>
      <c r="N42" s="386"/>
      <c r="O42" s="386"/>
      <c r="P42" s="386"/>
      <c r="Q42" s="386"/>
      <c r="R42" s="386"/>
      <c r="S42" s="386"/>
      <c r="T42" s="386"/>
      <c r="U42" s="386"/>
      <c r="V42" s="386"/>
      <c r="W42" s="386"/>
      <c r="X42" s="386"/>
      <c r="Y42" s="386"/>
      <c r="Z42" s="386"/>
      <c r="AA42" s="386"/>
      <c r="AB42" s="386"/>
      <c r="AC42" s="386"/>
      <c r="AD42" s="386"/>
      <c r="AE42" s="386"/>
      <c r="AF42" s="386"/>
    </row>
    <row r="43" spans="1:32" s="332" customFormat="1"/>
    <row r="44" spans="1:32" s="332" customFormat="1"/>
    <row r="45" spans="1:32" s="332" customFormat="1"/>
    <row r="46" spans="1:32" s="332" customFormat="1"/>
    <row r="47" spans="1:32" s="332" customFormat="1"/>
    <row r="48" spans="1:32" s="332" customFormat="1"/>
    <row r="49" s="332" customFormat="1"/>
    <row r="50" s="332" customFormat="1"/>
    <row r="51" s="332" customFormat="1"/>
    <row r="52" s="332" customFormat="1"/>
    <row r="53" s="332" customFormat="1"/>
    <row r="54" s="332" customFormat="1"/>
    <row r="55" s="332" customFormat="1"/>
    <row r="56" s="332" customFormat="1"/>
    <row r="57" s="332" customFormat="1"/>
    <row r="58" s="332" customFormat="1"/>
    <row r="59" s="332" customFormat="1"/>
    <row r="60" s="332" customFormat="1"/>
    <row r="61" s="332" customFormat="1"/>
    <row r="62" s="332" customFormat="1"/>
    <row r="63" s="332" customFormat="1"/>
    <row r="64" s="332" customFormat="1"/>
    <row r="65" s="332" customFormat="1"/>
    <row r="66" s="332" customFormat="1"/>
    <row r="67" s="332" customFormat="1"/>
    <row r="68" s="332" customFormat="1"/>
    <row r="69" s="332" customFormat="1"/>
    <row r="70" s="332" customFormat="1"/>
    <row r="71" s="332" customFormat="1"/>
    <row r="72" s="332" customFormat="1"/>
    <row r="73" s="332" customFormat="1"/>
    <row r="74" s="332" customFormat="1"/>
    <row r="75" s="332" customFormat="1"/>
    <row r="76" s="332" customFormat="1"/>
    <row r="77" s="332" customFormat="1"/>
    <row r="78" s="332" customFormat="1"/>
    <row r="79" s="332" customFormat="1"/>
    <row r="80" s="332" customFormat="1"/>
    <row r="81" s="332" customFormat="1"/>
    <row r="82" s="332" customFormat="1"/>
    <row r="83" s="332" customFormat="1"/>
    <row r="84" s="332" customFormat="1"/>
    <row r="85" s="332" customFormat="1"/>
    <row r="86" s="332" customFormat="1"/>
    <row r="87" s="332" customFormat="1"/>
    <row r="88" s="332" customFormat="1"/>
    <row r="89" s="332" customFormat="1"/>
  </sheetData>
  <mergeCells count="2">
    <mergeCell ref="F6:F7"/>
    <mergeCell ref="G6:G7"/>
  </mergeCells>
  <printOptions horizontalCentered="1"/>
  <pageMargins left="0.19685039370078741" right="0.19685039370078741" top="0.86614173228346458" bottom="0.19685039370078741" header="7.874015748031496E-2" footer="0"/>
  <pageSetup paperSize="9" scale="94" orientation="portrait" r:id="rId1"/>
  <headerFooter>
    <oddHeader>&amp;R&amp;G</oddHeader>
  </headerFooter>
  <drawing r:id="rId2"/>
  <legacyDrawing r:id="rId3"/>
  <legacyDrawingHF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82A70-D370-4E66-ABE6-AFDE515571F0}">
  <sheetPr>
    <pageSetUpPr fitToPage="1"/>
  </sheetPr>
  <dimension ref="A2:AF118"/>
  <sheetViews>
    <sheetView showGridLines="0" tabSelected="1" zoomScaleNormal="100" workbookViewId="0">
      <selection activeCell="B4" sqref="B4"/>
    </sheetView>
  </sheetViews>
  <sheetFormatPr defaultColWidth="9.33203125" defaultRowHeight="11.25"/>
  <cols>
    <col min="1" max="1" width="9.33203125" style="332"/>
    <col min="2" max="2" width="65.6640625" style="333" customWidth="1"/>
    <col min="3" max="3" width="2.1640625" style="333" customWidth="1"/>
    <col min="4" max="4" width="17.6640625" style="334" customWidth="1"/>
    <col min="5" max="7" width="9.83203125" style="333" customWidth="1"/>
    <col min="8" max="8" width="3" style="335" hidden="1" customWidth="1"/>
    <col min="9" max="10" width="15.6640625" style="333" customWidth="1"/>
    <col min="11" max="11" width="15.5" style="333" customWidth="1"/>
    <col min="12" max="30" width="9.33203125" style="332"/>
    <col min="31" max="16384" width="9.33203125" style="333"/>
  </cols>
  <sheetData>
    <row r="2" spans="1:30" ht="33" customHeight="1">
      <c r="B2" s="323" t="s">
        <v>186</v>
      </c>
    </row>
    <row r="3" spans="1:30" s="338" customFormat="1" ht="18" customHeight="1">
      <c r="A3" s="337"/>
      <c r="B3" s="56"/>
      <c r="D3" s="339"/>
      <c r="H3" s="340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</row>
    <row r="4" spans="1:30" s="338" customFormat="1" ht="18" customHeight="1">
      <c r="A4" s="337"/>
      <c r="B4" s="46" t="str">
        <f t="shared" ref="B4:B9" si="0">V_LIB</f>
        <v>Datum: 01.06.2016</v>
      </c>
      <c r="D4" s="339"/>
      <c r="H4" s="340"/>
      <c r="K4" s="341"/>
      <c r="L4" s="337"/>
      <c r="M4" s="337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</row>
    <row r="5" spans="1:30" s="338" customFormat="1" ht="18" customHeight="1">
      <c r="A5" s="337"/>
      <c r="B5" s="56" t="str">
        <f t="shared" si="0"/>
        <v>Model: TRP</v>
      </c>
      <c r="D5" s="339"/>
      <c r="H5" s="340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</row>
    <row r="6" spans="1:30" s="338" customFormat="1" ht="56.25">
      <c r="A6" s="337"/>
      <c r="B6" s="60" t="str">
        <f t="shared" si="0"/>
        <v>Trafic Passenger</v>
      </c>
      <c r="C6" s="61"/>
      <c r="D6" s="61" t="s">
        <v>41</v>
      </c>
      <c r="E6" s="61" t="s">
        <v>22</v>
      </c>
      <c r="F6" s="62" t="s">
        <v>163</v>
      </c>
      <c r="G6" s="62" t="s">
        <v>164</v>
      </c>
      <c r="H6" s="63"/>
      <c r="I6" s="64" t="s">
        <v>44</v>
      </c>
      <c r="J6" s="64"/>
      <c r="K6" s="64"/>
      <c r="L6" s="337"/>
      <c r="M6" s="337"/>
      <c r="N6" s="337"/>
      <c r="O6" s="337"/>
      <c r="P6" s="337"/>
      <c r="Q6" s="337"/>
      <c r="R6" s="337"/>
      <c r="S6" s="337"/>
      <c r="T6" s="337"/>
      <c r="U6" s="337"/>
      <c r="V6" s="337"/>
      <c r="W6" s="337"/>
      <c r="X6" s="337"/>
      <c r="Y6" s="337"/>
      <c r="Z6" s="337"/>
      <c r="AA6" s="337"/>
      <c r="AB6" s="337"/>
      <c r="AC6" s="337"/>
      <c r="AD6" s="337"/>
    </row>
    <row r="7" spans="1:30" s="338" customFormat="1" ht="12">
      <c r="A7" s="337"/>
      <c r="B7" s="283" t="str">
        <f t="shared" si="0"/>
        <v>Confort dCi 95 Stop&amp;Start E6</v>
      </c>
      <c r="C7" s="342"/>
      <c r="D7" s="343" t="str">
        <f>V_COD</f>
        <v>PG1E2 111 J6</v>
      </c>
      <c r="E7" s="102" t="str">
        <f>V_KW</f>
        <v>70 (95)</v>
      </c>
      <c r="F7" s="102">
        <f>V_CO</f>
        <v>155</v>
      </c>
      <c r="G7" s="102">
        <f>V_PO</f>
        <v>6</v>
      </c>
      <c r="H7" s="164"/>
      <c r="I7" s="104">
        <f>V_CRO</f>
        <v>171610.16949152542</v>
      </c>
      <c r="J7" s="105"/>
      <c r="K7" s="106"/>
      <c r="L7" s="337"/>
      <c r="M7" s="481"/>
      <c r="N7" s="337"/>
      <c r="O7" s="337"/>
      <c r="P7" s="337"/>
      <c r="Q7" s="337"/>
      <c r="R7" s="337"/>
      <c r="S7" s="337"/>
      <c r="T7" s="337"/>
      <c r="U7" s="337"/>
      <c r="V7" s="337"/>
      <c r="W7" s="337"/>
      <c r="X7" s="337"/>
      <c r="Y7" s="337"/>
      <c r="Z7" s="337"/>
      <c r="AA7" s="337"/>
      <c r="AB7" s="337"/>
      <c r="AC7" s="337"/>
      <c r="AD7" s="337"/>
    </row>
    <row r="8" spans="1:30" s="338" customFormat="1" ht="12">
      <c r="A8" s="337"/>
      <c r="B8" s="316" t="str">
        <f t="shared" si="0"/>
        <v>Confort Energy dCi 125 Twin Turbo E6</v>
      </c>
      <c r="C8" s="512"/>
      <c r="D8" s="513" t="str">
        <f>V_COD</f>
        <v>PG1E2 111 H6</v>
      </c>
      <c r="E8" s="116" t="str">
        <f>V_KW</f>
        <v>92 (125)</v>
      </c>
      <c r="F8" s="116">
        <f>V_CO</f>
        <v>145</v>
      </c>
      <c r="G8" s="116">
        <f>V_PO</f>
        <v>5.6</v>
      </c>
      <c r="H8" s="444"/>
      <c r="I8" s="118">
        <f>V_CRO</f>
        <v>175000</v>
      </c>
      <c r="J8" s="119"/>
      <c r="K8" s="120"/>
      <c r="L8" s="337"/>
      <c r="M8" s="481"/>
      <c r="N8" s="337"/>
      <c r="O8" s="337"/>
      <c r="P8" s="337"/>
      <c r="Q8" s="337"/>
      <c r="R8" s="337"/>
      <c r="S8" s="337"/>
      <c r="T8" s="337"/>
      <c r="U8" s="337"/>
      <c r="V8" s="337"/>
      <c r="W8" s="337"/>
      <c r="X8" s="337"/>
      <c r="Y8" s="337"/>
      <c r="Z8" s="337"/>
      <c r="AA8" s="337"/>
      <c r="AB8" s="337"/>
      <c r="AC8" s="337"/>
      <c r="AD8" s="337"/>
    </row>
    <row r="9" spans="1:30" s="338" customFormat="1" ht="12">
      <c r="A9" s="337"/>
      <c r="B9" s="278" t="str">
        <f t="shared" si="0"/>
        <v>Confort Energy dCi 145 Twin Turbo E6</v>
      </c>
      <c r="C9" s="344"/>
      <c r="D9" s="345" t="str">
        <f>V_COD</f>
        <v>PG1E2 111 G6</v>
      </c>
      <c r="E9" s="83" t="str">
        <f>V_KW</f>
        <v>107 (145)</v>
      </c>
      <c r="F9" s="83">
        <f>V_CO</f>
        <v>152</v>
      </c>
      <c r="G9" s="83">
        <f>V_PO</f>
        <v>5.9</v>
      </c>
      <c r="H9" s="84"/>
      <c r="I9" s="85">
        <f>V_CRO</f>
        <v>180932.19725684435</v>
      </c>
      <c r="J9" s="86"/>
      <c r="K9" s="87"/>
      <c r="L9" s="337"/>
      <c r="M9" s="481"/>
      <c r="N9" s="337"/>
      <c r="O9" s="337"/>
      <c r="P9" s="337"/>
      <c r="Q9" s="337"/>
      <c r="R9" s="337"/>
      <c r="S9" s="337"/>
      <c r="T9" s="337"/>
      <c r="U9" s="337"/>
      <c r="V9" s="337"/>
      <c r="W9" s="337"/>
      <c r="X9" s="337"/>
      <c r="Y9" s="337"/>
      <c r="Z9" s="337"/>
      <c r="AA9" s="337"/>
      <c r="AB9" s="337"/>
      <c r="AC9" s="337"/>
      <c r="AD9" s="337"/>
    </row>
    <row r="10" spans="1:30" s="338" customFormat="1" ht="18" customHeight="1">
      <c r="A10" s="337"/>
      <c r="B10" s="46"/>
      <c r="C10" s="100"/>
      <c r="D10" s="346"/>
      <c r="E10" s="100"/>
      <c r="F10" s="100"/>
      <c r="G10" s="100"/>
      <c r="H10" s="136"/>
      <c r="I10" s="137"/>
      <c r="J10" s="137"/>
      <c r="K10" s="137"/>
      <c r="L10" s="337"/>
      <c r="M10" s="481"/>
      <c r="N10" s="337"/>
      <c r="O10" s="337"/>
      <c r="P10" s="337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</row>
    <row r="11" spans="1:30" s="338" customFormat="1" ht="12">
      <c r="A11" s="337"/>
      <c r="B11" s="283" t="str">
        <f>V_LIB</f>
        <v>Dynamique Energy dCi 125 Twin Turbo E6</v>
      </c>
      <c r="C11" s="342"/>
      <c r="D11" s="343" t="str">
        <f>V_COD</f>
        <v>PG1E2P111 H6</v>
      </c>
      <c r="E11" s="102" t="str">
        <f>V_KW</f>
        <v>92 (125)</v>
      </c>
      <c r="F11" s="102">
        <f>V_CO</f>
        <v>145</v>
      </c>
      <c r="G11" s="102">
        <f>V_PO</f>
        <v>5.6</v>
      </c>
      <c r="H11" s="102"/>
      <c r="I11" s="104">
        <f>V_CRO</f>
        <v>184322.03389830509</v>
      </c>
      <c r="J11" s="105"/>
      <c r="K11" s="106"/>
      <c r="L11" s="337"/>
      <c r="M11" s="481"/>
      <c r="N11" s="337"/>
      <c r="O11" s="337"/>
      <c r="P11" s="337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</row>
    <row r="12" spans="1:30" s="350" customFormat="1" ht="12">
      <c r="A12" s="337"/>
      <c r="B12" s="347" t="str">
        <f>V_LIB</f>
        <v>Dynamique Energy dCi 145 Twin Turbo E6</v>
      </c>
      <c r="C12" s="348"/>
      <c r="D12" s="349" t="str">
        <f>V_COD</f>
        <v>PG1E2P111 G6</v>
      </c>
      <c r="E12" s="145" t="str">
        <f>V_KW</f>
        <v>107 (145)</v>
      </c>
      <c r="F12" s="291">
        <f>V_CO</f>
        <v>152</v>
      </c>
      <c r="G12" s="291">
        <f>V_PO</f>
        <v>5.9</v>
      </c>
      <c r="H12" s="145"/>
      <c r="I12" s="146">
        <f>V_CRO</f>
        <v>190254.23514714313</v>
      </c>
      <c r="J12" s="147"/>
      <c r="K12" s="148"/>
      <c r="L12" s="337"/>
      <c r="M12" s="481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</row>
    <row r="13" spans="1:30" s="350" customFormat="1">
      <c r="A13" s="337"/>
      <c r="B13" s="351" t="s">
        <v>165</v>
      </c>
      <c r="C13" s="167"/>
      <c r="D13" s="352"/>
      <c r="E13" s="167"/>
      <c r="F13" s="167"/>
      <c r="G13" s="167"/>
      <c r="H13" s="167"/>
      <c r="I13" s="353"/>
      <c r="J13" s="353"/>
      <c r="K13" s="353"/>
      <c r="L13" s="337"/>
      <c r="M13" s="481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</row>
    <row r="14" spans="1:30" s="338" customFormat="1" ht="245.25" customHeight="1">
      <c r="A14" s="337"/>
      <c r="B14" s="46"/>
      <c r="C14" s="99"/>
      <c r="D14" s="346"/>
      <c r="E14" s="100"/>
      <c r="F14" s="100"/>
      <c r="G14" s="100"/>
      <c r="H14" s="136"/>
      <c r="I14" s="56"/>
      <c r="J14" s="56"/>
      <c r="K14" s="46"/>
      <c r="L14" s="337"/>
      <c r="M14" s="481"/>
      <c r="N14" s="337"/>
      <c r="O14" s="337"/>
      <c r="P14" s="337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</row>
    <row r="15" spans="1:30" s="338" customFormat="1" ht="23.25" customHeight="1">
      <c r="A15" s="337"/>
      <c r="B15" s="60" t="str">
        <f>[36]V_link!C15</f>
        <v>Trafic Grand Passenger</v>
      </c>
      <c r="C15" s="99"/>
      <c r="D15" s="346"/>
      <c r="E15" s="100"/>
      <c r="F15" s="100"/>
      <c r="G15" s="100"/>
      <c r="H15" s="136"/>
      <c r="I15" s="56"/>
      <c r="J15" s="56"/>
      <c r="K15" s="46"/>
      <c r="L15" s="337"/>
      <c r="M15" s="481"/>
      <c r="N15" s="337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</row>
    <row r="16" spans="1:30" s="338" customFormat="1" ht="12">
      <c r="A16" s="337"/>
      <c r="B16" s="283" t="str">
        <f>V_LIB</f>
        <v>Confort Energy dCi 125 Twin Turbo E6</v>
      </c>
      <c r="C16" s="342"/>
      <c r="D16" s="343" t="str">
        <f>[36]V_link!E16</f>
        <v>PG1E2 212 H6</v>
      </c>
      <c r="E16" s="102" t="str">
        <f>V_KW</f>
        <v>92 (125)</v>
      </c>
      <c r="F16" s="102">
        <f>V_CO</f>
        <v>145</v>
      </c>
      <c r="G16" s="102">
        <f>V_PO</f>
        <v>5.6</v>
      </c>
      <c r="H16" s="164"/>
      <c r="I16" s="104">
        <f>V_CRO</f>
        <v>180084.74576271186</v>
      </c>
      <c r="J16" s="105"/>
      <c r="K16" s="106"/>
      <c r="L16" s="337"/>
      <c r="M16" s="481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</row>
    <row r="17" spans="1:30" s="350" customFormat="1" ht="12">
      <c r="A17" s="337"/>
      <c r="B17" s="347" t="str">
        <f>V_LIB</f>
        <v>Confort Energy dCi 145 Twin Turbo E6</v>
      </c>
      <c r="C17" s="348"/>
      <c r="D17" s="349" t="str">
        <f>[36]V_link!E17</f>
        <v>PG1E2 212 G6</v>
      </c>
      <c r="E17" s="145" t="str">
        <f>V_KW</f>
        <v>107 (145)</v>
      </c>
      <c r="F17" s="291">
        <f>V_CO</f>
        <v>152</v>
      </c>
      <c r="G17" s="291">
        <f>V_PO</f>
        <v>5.9</v>
      </c>
      <c r="H17" s="145"/>
      <c r="I17" s="146">
        <f>V_CRO</f>
        <v>186864.40677966102</v>
      </c>
      <c r="J17" s="147"/>
      <c r="K17" s="148"/>
      <c r="L17" s="337"/>
      <c r="M17" s="481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</row>
    <row r="18" spans="1:30" s="350" customFormat="1" ht="18" customHeight="1">
      <c r="A18" s="337"/>
      <c r="B18" s="170"/>
      <c r="C18" s="167"/>
      <c r="D18" s="352"/>
      <c r="E18" s="167"/>
      <c r="F18" s="100"/>
      <c r="G18" s="100"/>
      <c r="H18" s="167"/>
      <c r="I18" s="81"/>
      <c r="J18" s="81"/>
      <c r="K18" s="81"/>
      <c r="L18" s="337"/>
      <c r="M18" s="481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</row>
    <row r="19" spans="1:30" s="350" customFormat="1" ht="12">
      <c r="A19" s="337"/>
      <c r="B19" s="511" t="str">
        <f>V_LIB</f>
        <v>Dynamique Energy dCi 125 Twin Turbo E6</v>
      </c>
      <c r="C19" s="442"/>
      <c r="D19" s="514" t="str">
        <f>[36]V_link!E19</f>
        <v>PG1E2P212 H6</v>
      </c>
      <c r="E19" s="109" t="str">
        <f>V_KW</f>
        <v>92 (125)</v>
      </c>
      <c r="F19" s="102">
        <f>V_CO</f>
        <v>145</v>
      </c>
      <c r="G19" s="102">
        <f>V_PO</f>
        <v>5.6</v>
      </c>
      <c r="H19" s="109"/>
      <c r="I19" s="111">
        <f>V_CRO</f>
        <v>189406.77966101695</v>
      </c>
      <c r="J19" s="112"/>
      <c r="K19" s="113"/>
      <c r="L19" s="337"/>
      <c r="M19" s="481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</row>
    <row r="20" spans="1:30" s="350" customFormat="1" ht="12">
      <c r="A20" s="337"/>
      <c r="B20" s="347" t="str">
        <f>V_LIB</f>
        <v>Dynamique Energy dCi 145 Twin Turbo E6</v>
      </c>
      <c r="C20" s="348"/>
      <c r="D20" s="349" t="str">
        <f>[36]V_link!E20</f>
        <v>PG1E2P212 G6</v>
      </c>
      <c r="E20" s="145" t="str">
        <f>V_KW</f>
        <v>107 (145)</v>
      </c>
      <c r="F20" s="291">
        <f>V_CO</f>
        <v>152</v>
      </c>
      <c r="G20" s="291">
        <f>V_PO</f>
        <v>5.9</v>
      </c>
      <c r="H20" s="145"/>
      <c r="I20" s="146">
        <f>V_CRO</f>
        <v>195338.98101111193</v>
      </c>
      <c r="J20" s="147"/>
      <c r="K20" s="148"/>
      <c r="L20" s="337"/>
      <c r="M20" s="481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</row>
    <row r="21" spans="1:30" s="338" customFormat="1" ht="12.75">
      <c r="A21" s="337"/>
      <c r="B21" s="351" t="s">
        <v>165</v>
      </c>
      <c r="C21" s="354"/>
      <c r="D21" s="355"/>
      <c r="E21" s="356"/>
      <c r="F21" s="100"/>
      <c r="G21" s="100"/>
      <c r="H21" s="136"/>
      <c r="I21" s="357"/>
      <c r="J21" s="357"/>
      <c r="K21" s="1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</row>
    <row r="22" spans="1:30" s="338" customFormat="1" ht="243" customHeight="1">
      <c r="A22" s="337"/>
      <c r="B22" s="358"/>
      <c r="C22" s="354"/>
      <c r="D22" s="355"/>
      <c r="E22" s="356"/>
      <c r="F22" s="100"/>
      <c r="G22" s="100"/>
      <c r="H22" s="136"/>
      <c r="I22" s="357"/>
      <c r="J22" s="357"/>
      <c r="K22" s="1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</row>
    <row r="23" spans="1:30" s="338" customFormat="1" ht="18" customHeight="1">
      <c r="A23" s="337"/>
      <c r="B23" s="46"/>
      <c r="C23" s="46"/>
      <c r="D23" s="359"/>
      <c r="E23" s="46"/>
      <c r="F23" s="46"/>
      <c r="G23" s="46"/>
      <c r="H23" s="46"/>
      <c r="I23" s="46"/>
      <c r="J23" s="46"/>
      <c r="K23" s="46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</row>
    <row r="24" spans="1:30" s="338" customFormat="1" ht="24">
      <c r="A24" s="337"/>
      <c r="B24" s="360" t="s">
        <v>128</v>
      </c>
      <c r="C24" s="361"/>
      <c r="D24" s="362"/>
      <c r="E24" s="361"/>
      <c r="F24" s="361"/>
      <c r="G24" s="361"/>
      <c r="H24" s="361"/>
      <c r="I24" s="361"/>
      <c r="J24" s="363" t="s">
        <v>48</v>
      </c>
      <c r="K24" s="364" t="s">
        <v>49</v>
      </c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</row>
    <row r="25" spans="1:30" s="338" customFormat="1" ht="18" customHeight="1">
      <c r="A25" s="337"/>
      <c r="B25" s="365" t="s">
        <v>27</v>
      </c>
      <c r="C25" s="366"/>
      <c r="D25" s="367"/>
      <c r="E25" s="366"/>
      <c r="F25" s="366"/>
      <c r="G25" s="366"/>
      <c r="H25" s="366"/>
      <c r="I25" s="366"/>
      <c r="J25" s="368">
        <f>K25/1.25</f>
        <v>8240</v>
      </c>
      <c r="K25" s="471">
        <v>10300</v>
      </c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</row>
    <row r="26" spans="1:30" s="338" customFormat="1" ht="18" customHeight="1">
      <c r="A26" s="337"/>
      <c r="B26" s="370"/>
      <c r="C26" s="371"/>
      <c r="D26" s="372"/>
      <c r="E26" s="46"/>
      <c r="F26" s="46"/>
      <c r="G26" s="46"/>
      <c r="H26" s="162"/>
      <c r="I26" s="46"/>
      <c r="J26" s="46"/>
      <c r="K26" s="46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</row>
    <row r="27" spans="1:30" s="338" customFormat="1" ht="12.75">
      <c r="A27" s="337"/>
      <c r="B27" s="373"/>
      <c r="C27" s="374"/>
      <c r="D27" s="375"/>
      <c r="E27" s="374"/>
      <c r="F27" s="46"/>
      <c r="G27" s="46"/>
      <c r="H27" s="162"/>
      <c r="I27" s="46"/>
      <c r="J27" s="46"/>
      <c r="K27" s="46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</row>
    <row r="28" spans="1:30" s="338" customFormat="1" ht="12.75">
      <c r="A28" s="337"/>
      <c r="B28" s="376"/>
      <c r="C28" s="377"/>
      <c r="D28" s="378"/>
      <c r="E28" s="377"/>
      <c r="F28" s="46"/>
      <c r="G28" s="46"/>
      <c r="H28" s="162"/>
      <c r="I28" s="46"/>
      <c r="J28" s="46"/>
      <c r="K28" s="46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</row>
    <row r="29" spans="1:30" s="383" customFormat="1" ht="12">
      <c r="A29" s="379"/>
      <c r="B29" s="380" t="s">
        <v>166</v>
      </c>
      <c r="C29" s="381"/>
      <c r="D29" s="382"/>
      <c r="E29" s="381"/>
      <c r="F29" s="46"/>
      <c r="G29" s="46"/>
      <c r="H29" s="162"/>
      <c r="I29" s="46"/>
      <c r="J29" s="46"/>
      <c r="K29" s="46"/>
      <c r="L29" s="379"/>
      <c r="M29" s="379"/>
      <c r="N29" s="379"/>
      <c r="O29" s="379"/>
      <c r="P29" s="379"/>
      <c r="Q29" s="379"/>
      <c r="R29" s="379"/>
      <c r="S29" s="379"/>
      <c r="T29" s="379"/>
      <c r="U29" s="379"/>
      <c r="V29" s="379"/>
      <c r="W29" s="379"/>
      <c r="X29" s="379"/>
      <c r="Y29" s="379"/>
      <c r="Z29" s="379"/>
      <c r="AA29" s="379"/>
      <c r="AB29" s="379"/>
      <c r="AC29" s="379"/>
      <c r="AD29" s="379"/>
    </row>
    <row r="30" spans="1:30" s="383" customFormat="1" ht="12">
      <c r="A30" s="379"/>
      <c r="B30" s="380" t="s">
        <v>167</v>
      </c>
      <c r="C30" s="384"/>
      <c r="D30" s="385"/>
      <c r="E30" s="384"/>
      <c r="F30" s="46"/>
      <c r="G30" s="46"/>
      <c r="H30" s="162"/>
      <c r="I30" s="46"/>
      <c r="J30" s="46"/>
      <c r="K30" s="46"/>
      <c r="L30" s="379"/>
      <c r="M30" s="379"/>
      <c r="N30" s="379"/>
      <c r="O30" s="379"/>
      <c r="P30" s="379"/>
      <c r="Q30" s="379"/>
      <c r="R30" s="379"/>
      <c r="S30" s="379"/>
      <c r="T30" s="379"/>
      <c r="U30" s="379"/>
      <c r="V30" s="379"/>
      <c r="W30" s="379"/>
      <c r="X30" s="379"/>
      <c r="Y30" s="379"/>
      <c r="Z30" s="379"/>
      <c r="AA30" s="379"/>
      <c r="AB30" s="379"/>
      <c r="AC30" s="379"/>
      <c r="AD30" s="379"/>
    </row>
    <row r="31" spans="1:30" s="383" customFormat="1" ht="12">
      <c r="A31" s="379"/>
      <c r="B31" s="380" t="s">
        <v>168</v>
      </c>
      <c r="C31" s="381"/>
      <c r="D31" s="382"/>
      <c r="E31" s="381"/>
      <c r="F31" s="46"/>
      <c r="G31" s="46"/>
      <c r="H31" s="162"/>
      <c r="I31" s="46"/>
      <c r="J31" s="46"/>
      <c r="K31" s="46"/>
      <c r="L31" s="379"/>
      <c r="M31" s="379"/>
      <c r="N31" s="379"/>
      <c r="O31" s="379"/>
      <c r="P31" s="379"/>
      <c r="Q31" s="379"/>
      <c r="R31" s="379"/>
      <c r="S31" s="379"/>
      <c r="T31" s="379"/>
      <c r="U31" s="379"/>
      <c r="V31" s="379"/>
      <c r="W31" s="379"/>
      <c r="X31" s="379"/>
      <c r="Y31" s="379"/>
      <c r="Z31" s="379"/>
      <c r="AA31" s="379"/>
      <c r="AB31" s="379"/>
      <c r="AC31" s="379"/>
      <c r="AD31" s="379"/>
    </row>
    <row r="32" spans="1:30" s="383" customFormat="1" ht="12">
      <c r="A32" s="379"/>
      <c r="B32" s="380" t="s">
        <v>169</v>
      </c>
      <c r="C32" s="384"/>
      <c r="D32" s="385"/>
      <c r="E32" s="384"/>
      <c r="F32" s="46"/>
      <c r="G32" s="46"/>
      <c r="H32" s="162"/>
      <c r="I32" s="46"/>
      <c r="J32" s="46"/>
      <c r="K32" s="46"/>
      <c r="L32" s="379"/>
      <c r="M32" s="379"/>
      <c r="N32" s="379"/>
      <c r="O32" s="379"/>
      <c r="P32" s="379"/>
      <c r="Q32" s="379"/>
      <c r="R32" s="379"/>
      <c r="S32" s="379"/>
      <c r="T32" s="379"/>
      <c r="U32" s="379"/>
      <c r="V32" s="379"/>
      <c r="W32" s="379"/>
      <c r="X32" s="379"/>
      <c r="Y32" s="379"/>
      <c r="Z32" s="379"/>
      <c r="AA32" s="379"/>
      <c r="AB32" s="379"/>
      <c r="AC32" s="379"/>
      <c r="AD32" s="379"/>
    </row>
    <row r="36" spans="1:32" s="389" customFormat="1" ht="9.75">
      <c r="A36" s="386"/>
      <c r="B36" s="387" t="s">
        <v>28</v>
      </c>
      <c r="C36" s="388"/>
      <c r="D36" s="388"/>
      <c r="E36" s="388"/>
      <c r="F36" s="388"/>
      <c r="H36" s="388"/>
      <c r="I36" s="388"/>
      <c r="J36" s="388"/>
      <c r="K36" s="388"/>
      <c r="L36" s="386"/>
      <c r="M36" s="386"/>
      <c r="N36" s="386"/>
      <c r="O36" s="386"/>
      <c r="P36" s="386"/>
      <c r="Q36" s="386"/>
      <c r="R36" s="386"/>
      <c r="S36" s="386"/>
      <c r="T36" s="386"/>
      <c r="U36" s="386"/>
      <c r="V36" s="386"/>
      <c r="W36" s="386"/>
      <c r="X36" s="386"/>
      <c r="Y36" s="386"/>
      <c r="Z36" s="386"/>
      <c r="AA36" s="386"/>
      <c r="AB36" s="386"/>
      <c r="AC36" s="386"/>
      <c r="AD36" s="386"/>
      <c r="AE36" s="386"/>
      <c r="AF36" s="386"/>
    </row>
    <row r="37" spans="1:32" s="389" customFormat="1" ht="9.75">
      <c r="A37" s="386"/>
      <c r="B37" s="390" t="s">
        <v>29</v>
      </c>
      <c r="C37" s="391"/>
      <c r="D37" s="391"/>
      <c r="E37" s="391"/>
      <c r="F37" s="391"/>
      <c r="G37" s="391"/>
      <c r="H37" s="391"/>
      <c r="I37" s="391"/>
      <c r="J37" s="391"/>
      <c r="K37" s="391"/>
      <c r="L37" s="386"/>
      <c r="M37" s="386"/>
      <c r="N37" s="386"/>
      <c r="O37" s="386"/>
      <c r="P37" s="386"/>
      <c r="Q37" s="386"/>
      <c r="R37" s="386"/>
      <c r="S37" s="386"/>
      <c r="T37" s="386"/>
      <c r="U37" s="386"/>
      <c r="V37" s="386"/>
      <c r="W37" s="386"/>
      <c r="X37" s="386"/>
      <c r="Y37" s="386"/>
      <c r="Z37" s="386"/>
      <c r="AA37" s="386"/>
      <c r="AB37" s="386"/>
      <c r="AC37" s="386"/>
      <c r="AD37" s="386"/>
      <c r="AE37" s="386"/>
      <c r="AF37" s="386"/>
    </row>
    <row r="38" spans="1:32" s="389" customFormat="1" ht="9.75">
      <c r="A38" s="386"/>
      <c r="B38" s="390" t="s">
        <v>30</v>
      </c>
      <c r="C38" s="391"/>
      <c r="D38" s="391"/>
      <c r="E38" s="391"/>
      <c r="F38" s="391"/>
      <c r="G38" s="391"/>
      <c r="H38" s="391"/>
      <c r="I38" s="391"/>
      <c r="J38" s="391"/>
      <c r="K38" s="391"/>
      <c r="L38" s="386"/>
      <c r="M38" s="386"/>
      <c r="N38" s="386"/>
      <c r="O38" s="386"/>
      <c r="P38" s="386"/>
      <c r="Q38" s="386"/>
      <c r="R38" s="386"/>
      <c r="S38" s="386"/>
      <c r="T38" s="386"/>
      <c r="U38" s="386"/>
      <c r="V38" s="386"/>
      <c r="W38" s="386"/>
      <c r="X38" s="386"/>
      <c r="Y38" s="386"/>
      <c r="Z38" s="386"/>
      <c r="AA38" s="386"/>
      <c r="AB38" s="386"/>
      <c r="AC38" s="386"/>
      <c r="AD38" s="386"/>
      <c r="AE38" s="386"/>
      <c r="AF38" s="386"/>
    </row>
    <row r="39" spans="1:32" s="389" customFormat="1" ht="9.75">
      <c r="A39" s="386"/>
      <c r="B39" s="392"/>
      <c r="C39" s="391"/>
      <c r="D39" s="391"/>
      <c r="E39" s="391"/>
      <c r="F39" s="391"/>
      <c r="G39" s="391"/>
      <c r="H39" s="391"/>
      <c r="L39" s="386"/>
      <c r="M39" s="386"/>
      <c r="N39" s="386"/>
      <c r="O39" s="386"/>
      <c r="P39" s="386"/>
      <c r="Q39" s="386"/>
      <c r="R39" s="386"/>
      <c r="S39" s="386"/>
      <c r="T39" s="386"/>
      <c r="U39" s="386"/>
      <c r="V39" s="386"/>
      <c r="W39" s="386"/>
      <c r="X39" s="386"/>
      <c r="Y39" s="386"/>
      <c r="Z39" s="386"/>
      <c r="AA39" s="386"/>
      <c r="AB39" s="386"/>
      <c r="AC39" s="386"/>
      <c r="AD39" s="386"/>
      <c r="AE39" s="386"/>
      <c r="AF39" s="386"/>
    </row>
    <row r="40" spans="1:32" s="389" customFormat="1" ht="9.75">
      <c r="A40" s="386"/>
      <c r="B40" s="393" t="s">
        <v>31</v>
      </c>
      <c r="C40" s="394"/>
      <c r="D40" s="394"/>
      <c r="E40" s="394"/>
      <c r="F40" s="394"/>
      <c r="G40" s="394"/>
      <c r="H40" s="394"/>
      <c r="I40" s="394"/>
      <c r="J40" s="394"/>
      <c r="K40" s="394"/>
      <c r="L40" s="386"/>
      <c r="M40" s="386"/>
      <c r="N40" s="386"/>
      <c r="O40" s="386"/>
      <c r="P40" s="386"/>
      <c r="Q40" s="386"/>
      <c r="R40" s="386"/>
      <c r="S40" s="386"/>
      <c r="T40" s="386"/>
      <c r="U40" s="386"/>
      <c r="V40" s="386"/>
      <c r="W40" s="386"/>
      <c r="X40" s="386"/>
      <c r="Y40" s="386"/>
      <c r="Z40" s="386"/>
      <c r="AA40" s="386"/>
      <c r="AB40" s="386"/>
      <c r="AC40" s="386"/>
      <c r="AD40" s="386"/>
      <c r="AE40" s="386"/>
      <c r="AF40" s="386"/>
    </row>
    <row r="41" spans="1:32" s="332" customFormat="1">
      <c r="D41" s="396"/>
    </row>
    <row r="42" spans="1:32" s="332" customFormat="1">
      <c r="D42" s="396"/>
    </row>
    <row r="43" spans="1:32" s="332" customFormat="1">
      <c r="D43" s="396"/>
    </row>
    <row r="44" spans="1:32" s="332" customFormat="1">
      <c r="D44" s="396"/>
    </row>
    <row r="45" spans="1:32" s="332" customFormat="1">
      <c r="D45" s="396"/>
    </row>
    <row r="46" spans="1:32" s="332" customFormat="1">
      <c r="D46" s="396"/>
    </row>
    <row r="47" spans="1:32" s="332" customFormat="1">
      <c r="D47" s="396"/>
    </row>
    <row r="48" spans="1:32" s="332" customFormat="1">
      <c r="D48" s="396"/>
    </row>
    <row r="49" spans="4:4" s="332" customFormat="1">
      <c r="D49" s="396"/>
    </row>
    <row r="50" spans="4:4" s="332" customFormat="1">
      <c r="D50" s="396"/>
    </row>
    <row r="51" spans="4:4" s="332" customFormat="1">
      <c r="D51" s="396"/>
    </row>
    <row r="52" spans="4:4" s="332" customFormat="1">
      <c r="D52" s="396"/>
    </row>
    <row r="53" spans="4:4" s="332" customFormat="1">
      <c r="D53" s="396"/>
    </row>
    <row r="54" spans="4:4" s="332" customFormat="1">
      <c r="D54" s="396"/>
    </row>
    <row r="55" spans="4:4" s="332" customFormat="1">
      <c r="D55" s="396"/>
    </row>
    <row r="56" spans="4:4" s="332" customFormat="1">
      <c r="D56" s="396"/>
    </row>
    <row r="57" spans="4:4" s="332" customFormat="1">
      <c r="D57" s="396"/>
    </row>
    <row r="58" spans="4:4" s="332" customFormat="1">
      <c r="D58" s="396"/>
    </row>
    <row r="59" spans="4:4" s="332" customFormat="1">
      <c r="D59" s="396"/>
    </row>
    <row r="60" spans="4:4" s="332" customFormat="1">
      <c r="D60" s="396"/>
    </row>
    <row r="61" spans="4:4" s="332" customFormat="1">
      <c r="D61" s="396"/>
    </row>
    <row r="62" spans="4:4" s="332" customFormat="1">
      <c r="D62" s="396"/>
    </row>
    <row r="63" spans="4:4" s="332" customFormat="1">
      <c r="D63" s="396"/>
    </row>
    <row r="64" spans="4:4" s="332" customFormat="1">
      <c r="D64" s="396"/>
    </row>
    <row r="65" spans="4:4" s="332" customFormat="1">
      <c r="D65" s="396"/>
    </row>
    <row r="66" spans="4:4" s="332" customFormat="1">
      <c r="D66" s="396"/>
    </row>
    <row r="67" spans="4:4" s="332" customFormat="1">
      <c r="D67" s="396"/>
    </row>
    <row r="68" spans="4:4" s="332" customFormat="1">
      <c r="D68" s="396"/>
    </row>
    <row r="69" spans="4:4" s="332" customFormat="1">
      <c r="D69" s="396"/>
    </row>
    <row r="70" spans="4:4" s="332" customFormat="1">
      <c r="D70" s="396"/>
    </row>
    <row r="71" spans="4:4" s="332" customFormat="1">
      <c r="D71" s="396"/>
    </row>
    <row r="72" spans="4:4" s="332" customFormat="1">
      <c r="D72" s="396"/>
    </row>
    <row r="73" spans="4:4" s="332" customFormat="1">
      <c r="D73" s="396"/>
    </row>
    <row r="74" spans="4:4" s="332" customFormat="1">
      <c r="D74" s="396"/>
    </row>
    <row r="75" spans="4:4" s="332" customFormat="1">
      <c r="D75" s="396"/>
    </row>
    <row r="76" spans="4:4" s="332" customFormat="1">
      <c r="D76" s="396"/>
    </row>
    <row r="77" spans="4:4" s="332" customFormat="1">
      <c r="D77" s="396"/>
    </row>
    <row r="78" spans="4:4" s="332" customFormat="1">
      <c r="D78" s="396"/>
    </row>
    <row r="79" spans="4:4" s="332" customFormat="1">
      <c r="D79" s="396"/>
    </row>
    <row r="80" spans="4:4" s="332" customFormat="1">
      <c r="D80" s="396"/>
    </row>
    <row r="81" spans="4:4" s="332" customFormat="1">
      <c r="D81" s="396"/>
    </row>
    <row r="82" spans="4:4" s="332" customFormat="1">
      <c r="D82" s="396"/>
    </row>
    <row r="83" spans="4:4" s="332" customFormat="1">
      <c r="D83" s="396"/>
    </row>
    <row r="84" spans="4:4" s="332" customFormat="1">
      <c r="D84" s="396"/>
    </row>
    <row r="85" spans="4:4" s="332" customFormat="1">
      <c r="D85" s="396"/>
    </row>
    <row r="86" spans="4:4" s="332" customFormat="1">
      <c r="D86" s="396"/>
    </row>
    <row r="87" spans="4:4" s="332" customFormat="1">
      <c r="D87" s="396"/>
    </row>
    <row r="88" spans="4:4" s="332" customFormat="1">
      <c r="D88" s="396"/>
    </row>
    <row r="89" spans="4:4" s="332" customFormat="1">
      <c r="D89" s="396"/>
    </row>
    <row r="90" spans="4:4" s="332" customFormat="1">
      <c r="D90" s="396"/>
    </row>
    <row r="91" spans="4:4" s="332" customFormat="1">
      <c r="D91" s="396"/>
    </row>
    <row r="92" spans="4:4" s="332" customFormat="1">
      <c r="D92" s="396"/>
    </row>
    <row r="93" spans="4:4" s="332" customFormat="1">
      <c r="D93" s="396"/>
    </row>
    <row r="94" spans="4:4" s="332" customFormat="1">
      <c r="D94" s="396"/>
    </row>
    <row r="95" spans="4:4" s="332" customFormat="1">
      <c r="D95" s="396"/>
    </row>
    <row r="96" spans="4:4" s="332" customFormat="1">
      <c r="D96" s="396"/>
    </row>
    <row r="97" spans="4:4" s="332" customFormat="1">
      <c r="D97" s="396"/>
    </row>
    <row r="98" spans="4:4" s="332" customFormat="1">
      <c r="D98" s="396"/>
    </row>
    <row r="99" spans="4:4" s="332" customFormat="1">
      <c r="D99" s="396"/>
    </row>
    <row r="100" spans="4:4" s="332" customFormat="1">
      <c r="D100" s="396"/>
    </row>
    <row r="101" spans="4:4" s="332" customFormat="1">
      <c r="D101" s="396"/>
    </row>
    <row r="102" spans="4:4" s="332" customFormat="1">
      <c r="D102" s="396"/>
    </row>
    <row r="103" spans="4:4" s="332" customFormat="1">
      <c r="D103" s="396"/>
    </row>
    <row r="104" spans="4:4" s="332" customFormat="1">
      <c r="D104" s="396"/>
    </row>
    <row r="105" spans="4:4" s="332" customFormat="1">
      <c r="D105" s="396"/>
    </row>
    <row r="106" spans="4:4" s="332" customFormat="1">
      <c r="D106" s="396"/>
    </row>
    <row r="107" spans="4:4" s="332" customFormat="1">
      <c r="D107" s="396"/>
    </row>
    <row r="108" spans="4:4" s="332" customFormat="1">
      <c r="D108" s="396"/>
    </row>
    <row r="109" spans="4:4" s="332" customFormat="1">
      <c r="D109" s="396"/>
    </row>
    <row r="110" spans="4:4" s="332" customFormat="1">
      <c r="D110" s="396"/>
    </row>
    <row r="111" spans="4:4" s="332" customFormat="1">
      <c r="D111" s="396"/>
    </row>
    <row r="112" spans="4:4" s="332" customFormat="1">
      <c r="D112" s="396"/>
    </row>
    <row r="113" spans="4:4" s="332" customFormat="1">
      <c r="D113" s="396"/>
    </row>
    <row r="114" spans="4:4" s="332" customFormat="1">
      <c r="D114" s="396"/>
    </row>
    <row r="115" spans="4:4" s="332" customFormat="1">
      <c r="D115" s="396"/>
    </row>
    <row r="116" spans="4:4" s="332" customFormat="1">
      <c r="D116" s="396"/>
    </row>
    <row r="117" spans="4:4" s="332" customFormat="1">
      <c r="D117" s="396"/>
    </row>
    <row r="118" spans="4:4" s="332" customFormat="1">
      <c r="D118" s="396"/>
    </row>
  </sheetData>
  <printOptions horizontalCentered="1"/>
  <pageMargins left="0.19685039370078741" right="0.19685039370078741" top="0.86614173228346458" bottom="0.19685039370078741" header="7.874015748031496E-2" footer="0"/>
  <pageSetup paperSize="9" scale="71" orientation="portrait" r:id="rId1"/>
  <headerFooter>
    <oddHeader>&amp;R&amp;G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5E4AF-FEE0-4BC4-A4CC-12E8D8872806}">
  <sheetPr>
    <pageSetUpPr fitToPage="1"/>
  </sheetPr>
  <dimension ref="A2:AC47"/>
  <sheetViews>
    <sheetView showGridLines="0" view="pageBreakPreview" zoomScaleNormal="90" zoomScaleSheetLayoutView="100" workbookViewId="0">
      <selection activeCell="C4" sqref="C4"/>
    </sheetView>
  </sheetViews>
  <sheetFormatPr defaultRowHeight="11.25"/>
  <cols>
    <col min="1" max="1" width="14.83203125" style="47" customWidth="1"/>
    <col min="2" max="2" width="1" style="48" customWidth="1"/>
    <col min="3" max="3" width="51.83203125" style="48" customWidth="1"/>
    <col min="4" max="4" width="6.83203125" style="48" hidden="1" customWidth="1"/>
    <col min="5" max="5" width="18.33203125" style="49" customWidth="1"/>
    <col min="6" max="6" width="7.83203125" style="48" bestFit="1" customWidth="1"/>
    <col min="7" max="7" width="9.33203125" style="48" customWidth="1"/>
    <col min="8" max="8" width="10.5" style="48" customWidth="1"/>
    <col min="9" max="9" width="3" style="50" hidden="1" customWidth="1"/>
    <col min="10" max="12" width="16.5" style="48" customWidth="1"/>
    <col min="13" max="13" width="12.1640625" style="48" hidden="1" customWidth="1"/>
    <col min="14" max="14" width="14.1640625" style="48" hidden="1" customWidth="1"/>
    <col min="15" max="15" width="1" style="48" customWidth="1"/>
    <col min="16" max="16" width="9.33203125" style="47"/>
    <col min="17" max="17" width="10" style="47" bestFit="1" customWidth="1"/>
    <col min="18" max="18" width="14.6640625" style="47" customWidth="1"/>
    <col min="19" max="19" width="12.5" style="47" customWidth="1"/>
    <col min="20" max="20" width="9.33203125" style="47"/>
    <col min="21" max="21" width="11.5" style="47" bestFit="1" customWidth="1"/>
    <col min="22" max="29" width="9.33203125" style="47"/>
    <col min="30" max="256" width="9.33203125" style="48"/>
    <col min="257" max="257" width="14.83203125" style="48" customWidth="1"/>
    <col min="258" max="258" width="1" style="48" customWidth="1"/>
    <col min="259" max="259" width="51.83203125" style="48" customWidth="1"/>
    <col min="260" max="260" width="0" style="48" hidden="1" customWidth="1"/>
    <col min="261" max="261" width="18.33203125" style="48" customWidth="1"/>
    <col min="262" max="262" width="7.83203125" style="48" bestFit="1" customWidth="1"/>
    <col min="263" max="263" width="9.33203125" style="48"/>
    <col min="264" max="264" width="10.5" style="48" customWidth="1"/>
    <col min="265" max="265" width="0" style="48" hidden="1" customWidth="1"/>
    <col min="266" max="268" width="16.5" style="48" customWidth="1"/>
    <col min="269" max="270" width="0" style="48" hidden="1" customWidth="1"/>
    <col min="271" max="271" width="1" style="48" customWidth="1"/>
    <col min="272" max="272" width="9.33203125" style="48"/>
    <col min="273" max="273" width="10" style="48" bestFit="1" customWidth="1"/>
    <col min="274" max="274" width="14.6640625" style="48" customWidth="1"/>
    <col min="275" max="275" width="12.5" style="48" customWidth="1"/>
    <col min="276" max="276" width="9.33203125" style="48"/>
    <col min="277" max="277" width="11.5" style="48" bestFit="1" customWidth="1"/>
    <col min="278" max="512" width="9.33203125" style="48"/>
    <col min="513" max="513" width="14.83203125" style="48" customWidth="1"/>
    <col min="514" max="514" width="1" style="48" customWidth="1"/>
    <col min="515" max="515" width="51.83203125" style="48" customWidth="1"/>
    <col min="516" max="516" width="0" style="48" hidden="1" customWidth="1"/>
    <col min="517" max="517" width="18.33203125" style="48" customWidth="1"/>
    <col min="518" max="518" width="7.83203125" style="48" bestFit="1" customWidth="1"/>
    <col min="519" max="519" width="9.33203125" style="48"/>
    <col min="520" max="520" width="10.5" style="48" customWidth="1"/>
    <col min="521" max="521" width="0" style="48" hidden="1" customWidth="1"/>
    <col min="522" max="524" width="16.5" style="48" customWidth="1"/>
    <col min="525" max="526" width="0" style="48" hidden="1" customWidth="1"/>
    <col min="527" max="527" width="1" style="48" customWidth="1"/>
    <col min="528" max="528" width="9.33203125" style="48"/>
    <col min="529" max="529" width="10" style="48" bestFit="1" customWidth="1"/>
    <col min="530" max="530" width="14.6640625" style="48" customWidth="1"/>
    <col min="531" max="531" width="12.5" style="48" customWidth="1"/>
    <col min="532" max="532" width="9.33203125" style="48"/>
    <col min="533" max="533" width="11.5" style="48" bestFit="1" customWidth="1"/>
    <col min="534" max="768" width="9.33203125" style="48"/>
    <col min="769" max="769" width="14.83203125" style="48" customWidth="1"/>
    <col min="770" max="770" width="1" style="48" customWidth="1"/>
    <col min="771" max="771" width="51.83203125" style="48" customWidth="1"/>
    <col min="772" max="772" width="0" style="48" hidden="1" customWidth="1"/>
    <col min="773" max="773" width="18.33203125" style="48" customWidth="1"/>
    <col min="774" max="774" width="7.83203125" style="48" bestFit="1" customWidth="1"/>
    <col min="775" max="775" width="9.33203125" style="48"/>
    <col min="776" max="776" width="10.5" style="48" customWidth="1"/>
    <col min="777" max="777" width="0" style="48" hidden="1" customWidth="1"/>
    <col min="778" max="780" width="16.5" style="48" customWidth="1"/>
    <col min="781" max="782" width="0" style="48" hidden="1" customWidth="1"/>
    <col min="783" max="783" width="1" style="48" customWidth="1"/>
    <col min="784" max="784" width="9.33203125" style="48"/>
    <col min="785" max="785" width="10" style="48" bestFit="1" customWidth="1"/>
    <col min="786" max="786" width="14.6640625" style="48" customWidth="1"/>
    <col min="787" max="787" width="12.5" style="48" customWidth="1"/>
    <col min="788" max="788" width="9.33203125" style="48"/>
    <col min="789" max="789" width="11.5" style="48" bestFit="1" customWidth="1"/>
    <col min="790" max="1024" width="9.33203125" style="48"/>
    <col min="1025" max="1025" width="14.83203125" style="48" customWidth="1"/>
    <col min="1026" max="1026" width="1" style="48" customWidth="1"/>
    <col min="1027" max="1027" width="51.83203125" style="48" customWidth="1"/>
    <col min="1028" max="1028" width="0" style="48" hidden="1" customWidth="1"/>
    <col min="1029" max="1029" width="18.33203125" style="48" customWidth="1"/>
    <col min="1030" max="1030" width="7.83203125" style="48" bestFit="1" customWidth="1"/>
    <col min="1031" max="1031" width="9.33203125" style="48"/>
    <col min="1032" max="1032" width="10.5" style="48" customWidth="1"/>
    <col min="1033" max="1033" width="0" style="48" hidden="1" customWidth="1"/>
    <col min="1034" max="1036" width="16.5" style="48" customWidth="1"/>
    <col min="1037" max="1038" width="0" style="48" hidden="1" customWidth="1"/>
    <col min="1039" max="1039" width="1" style="48" customWidth="1"/>
    <col min="1040" max="1040" width="9.33203125" style="48"/>
    <col min="1041" max="1041" width="10" style="48" bestFit="1" customWidth="1"/>
    <col min="1042" max="1042" width="14.6640625" style="48" customWidth="1"/>
    <col min="1043" max="1043" width="12.5" style="48" customWidth="1"/>
    <col min="1044" max="1044" width="9.33203125" style="48"/>
    <col min="1045" max="1045" width="11.5" style="48" bestFit="1" customWidth="1"/>
    <col min="1046" max="1280" width="9.33203125" style="48"/>
    <col min="1281" max="1281" width="14.83203125" style="48" customWidth="1"/>
    <col min="1282" max="1282" width="1" style="48" customWidth="1"/>
    <col min="1283" max="1283" width="51.83203125" style="48" customWidth="1"/>
    <col min="1284" max="1284" width="0" style="48" hidden="1" customWidth="1"/>
    <col min="1285" max="1285" width="18.33203125" style="48" customWidth="1"/>
    <col min="1286" max="1286" width="7.83203125" style="48" bestFit="1" customWidth="1"/>
    <col min="1287" max="1287" width="9.33203125" style="48"/>
    <col min="1288" max="1288" width="10.5" style="48" customWidth="1"/>
    <col min="1289" max="1289" width="0" style="48" hidden="1" customWidth="1"/>
    <col min="1290" max="1292" width="16.5" style="48" customWidth="1"/>
    <col min="1293" max="1294" width="0" style="48" hidden="1" customWidth="1"/>
    <col min="1295" max="1295" width="1" style="48" customWidth="1"/>
    <col min="1296" max="1296" width="9.33203125" style="48"/>
    <col min="1297" max="1297" width="10" style="48" bestFit="1" customWidth="1"/>
    <col min="1298" max="1298" width="14.6640625" style="48" customWidth="1"/>
    <col min="1299" max="1299" width="12.5" style="48" customWidth="1"/>
    <col min="1300" max="1300" width="9.33203125" style="48"/>
    <col min="1301" max="1301" width="11.5" style="48" bestFit="1" customWidth="1"/>
    <col min="1302" max="1536" width="9.33203125" style="48"/>
    <col min="1537" max="1537" width="14.83203125" style="48" customWidth="1"/>
    <col min="1538" max="1538" width="1" style="48" customWidth="1"/>
    <col min="1539" max="1539" width="51.83203125" style="48" customWidth="1"/>
    <col min="1540" max="1540" width="0" style="48" hidden="1" customWidth="1"/>
    <col min="1541" max="1541" width="18.33203125" style="48" customWidth="1"/>
    <col min="1542" max="1542" width="7.83203125" style="48" bestFit="1" customWidth="1"/>
    <col min="1543" max="1543" width="9.33203125" style="48"/>
    <col min="1544" max="1544" width="10.5" style="48" customWidth="1"/>
    <col min="1545" max="1545" width="0" style="48" hidden="1" customWidth="1"/>
    <col min="1546" max="1548" width="16.5" style="48" customWidth="1"/>
    <col min="1549" max="1550" width="0" style="48" hidden="1" customWidth="1"/>
    <col min="1551" max="1551" width="1" style="48" customWidth="1"/>
    <col min="1552" max="1552" width="9.33203125" style="48"/>
    <col min="1553" max="1553" width="10" style="48" bestFit="1" customWidth="1"/>
    <col min="1554" max="1554" width="14.6640625" style="48" customWidth="1"/>
    <col min="1555" max="1555" width="12.5" style="48" customWidth="1"/>
    <col min="1556" max="1556" width="9.33203125" style="48"/>
    <col min="1557" max="1557" width="11.5" style="48" bestFit="1" customWidth="1"/>
    <col min="1558" max="1792" width="9.33203125" style="48"/>
    <col min="1793" max="1793" width="14.83203125" style="48" customWidth="1"/>
    <col min="1794" max="1794" width="1" style="48" customWidth="1"/>
    <col min="1795" max="1795" width="51.83203125" style="48" customWidth="1"/>
    <col min="1796" max="1796" width="0" style="48" hidden="1" customWidth="1"/>
    <col min="1797" max="1797" width="18.33203125" style="48" customWidth="1"/>
    <col min="1798" max="1798" width="7.83203125" style="48" bestFit="1" customWidth="1"/>
    <col min="1799" max="1799" width="9.33203125" style="48"/>
    <col min="1800" max="1800" width="10.5" style="48" customWidth="1"/>
    <col min="1801" max="1801" width="0" style="48" hidden="1" customWidth="1"/>
    <col min="1802" max="1804" width="16.5" style="48" customWidth="1"/>
    <col min="1805" max="1806" width="0" style="48" hidden="1" customWidth="1"/>
    <col min="1807" max="1807" width="1" style="48" customWidth="1"/>
    <col min="1808" max="1808" width="9.33203125" style="48"/>
    <col min="1809" max="1809" width="10" style="48" bestFit="1" customWidth="1"/>
    <col min="1810" max="1810" width="14.6640625" style="48" customWidth="1"/>
    <col min="1811" max="1811" width="12.5" style="48" customWidth="1"/>
    <col min="1812" max="1812" width="9.33203125" style="48"/>
    <col min="1813" max="1813" width="11.5" style="48" bestFit="1" customWidth="1"/>
    <col min="1814" max="2048" width="9.33203125" style="48"/>
    <col min="2049" max="2049" width="14.83203125" style="48" customWidth="1"/>
    <col min="2050" max="2050" width="1" style="48" customWidth="1"/>
    <col min="2051" max="2051" width="51.83203125" style="48" customWidth="1"/>
    <col min="2052" max="2052" width="0" style="48" hidden="1" customWidth="1"/>
    <col min="2053" max="2053" width="18.33203125" style="48" customWidth="1"/>
    <col min="2054" max="2054" width="7.83203125" style="48" bestFit="1" customWidth="1"/>
    <col min="2055" max="2055" width="9.33203125" style="48"/>
    <col min="2056" max="2056" width="10.5" style="48" customWidth="1"/>
    <col min="2057" max="2057" width="0" style="48" hidden="1" customWidth="1"/>
    <col min="2058" max="2060" width="16.5" style="48" customWidth="1"/>
    <col min="2061" max="2062" width="0" style="48" hidden="1" customWidth="1"/>
    <col min="2063" max="2063" width="1" style="48" customWidth="1"/>
    <col min="2064" max="2064" width="9.33203125" style="48"/>
    <col min="2065" max="2065" width="10" style="48" bestFit="1" customWidth="1"/>
    <col min="2066" max="2066" width="14.6640625" style="48" customWidth="1"/>
    <col min="2067" max="2067" width="12.5" style="48" customWidth="1"/>
    <col min="2068" max="2068" width="9.33203125" style="48"/>
    <col min="2069" max="2069" width="11.5" style="48" bestFit="1" customWidth="1"/>
    <col min="2070" max="2304" width="9.33203125" style="48"/>
    <col min="2305" max="2305" width="14.83203125" style="48" customWidth="1"/>
    <col min="2306" max="2306" width="1" style="48" customWidth="1"/>
    <col min="2307" max="2307" width="51.83203125" style="48" customWidth="1"/>
    <col min="2308" max="2308" width="0" style="48" hidden="1" customWidth="1"/>
    <col min="2309" max="2309" width="18.33203125" style="48" customWidth="1"/>
    <col min="2310" max="2310" width="7.83203125" style="48" bestFit="1" customWidth="1"/>
    <col min="2311" max="2311" width="9.33203125" style="48"/>
    <col min="2312" max="2312" width="10.5" style="48" customWidth="1"/>
    <col min="2313" max="2313" width="0" style="48" hidden="1" customWidth="1"/>
    <col min="2314" max="2316" width="16.5" style="48" customWidth="1"/>
    <col min="2317" max="2318" width="0" style="48" hidden="1" customWidth="1"/>
    <col min="2319" max="2319" width="1" style="48" customWidth="1"/>
    <col min="2320" max="2320" width="9.33203125" style="48"/>
    <col min="2321" max="2321" width="10" style="48" bestFit="1" customWidth="1"/>
    <col min="2322" max="2322" width="14.6640625" style="48" customWidth="1"/>
    <col min="2323" max="2323" width="12.5" style="48" customWidth="1"/>
    <col min="2324" max="2324" width="9.33203125" style="48"/>
    <col min="2325" max="2325" width="11.5" style="48" bestFit="1" customWidth="1"/>
    <col min="2326" max="2560" width="9.33203125" style="48"/>
    <col min="2561" max="2561" width="14.83203125" style="48" customWidth="1"/>
    <col min="2562" max="2562" width="1" style="48" customWidth="1"/>
    <col min="2563" max="2563" width="51.83203125" style="48" customWidth="1"/>
    <col min="2564" max="2564" width="0" style="48" hidden="1" customWidth="1"/>
    <col min="2565" max="2565" width="18.33203125" style="48" customWidth="1"/>
    <col min="2566" max="2566" width="7.83203125" style="48" bestFit="1" customWidth="1"/>
    <col min="2567" max="2567" width="9.33203125" style="48"/>
    <col min="2568" max="2568" width="10.5" style="48" customWidth="1"/>
    <col min="2569" max="2569" width="0" style="48" hidden="1" customWidth="1"/>
    <col min="2570" max="2572" width="16.5" style="48" customWidth="1"/>
    <col min="2573" max="2574" width="0" style="48" hidden="1" customWidth="1"/>
    <col min="2575" max="2575" width="1" style="48" customWidth="1"/>
    <col min="2576" max="2576" width="9.33203125" style="48"/>
    <col min="2577" max="2577" width="10" style="48" bestFit="1" customWidth="1"/>
    <col min="2578" max="2578" width="14.6640625" style="48" customWidth="1"/>
    <col min="2579" max="2579" width="12.5" style="48" customWidth="1"/>
    <col min="2580" max="2580" width="9.33203125" style="48"/>
    <col min="2581" max="2581" width="11.5" style="48" bestFit="1" customWidth="1"/>
    <col min="2582" max="2816" width="9.33203125" style="48"/>
    <col min="2817" max="2817" width="14.83203125" style="48" customWidth="1"/>
    <col min="2818" max="2818" width="1" style="48" customWidth="1"/>
    <col min="2819" max="2819" width="51.83203125" style="48" customWidth="1"/>
    <col min="2820" max="2820" width="0" style="48" hidden="1" customWidth="1"/>
    <col min="2821" max="2821" width="18.33203125" style="48" customWidth="1"/>
    <col min="2822" max="2822" width="7.83203125" style="48" bestFit="1" customWidth="1"/>
    <col min="2823" max="2823" width="9.33203125" style="48"/>
    <col min="2824" max="2824" width="10.5" style="48" customWidth="1"/>
    <col min="2825" max="2825" width="0" style="48" hidden="1" customWidth="1"/>
    <col min="2826" max="2828" width="16.5" style="48" customWidth="1"/>
    <col min="2829" max="2830" width="0" style="48" hidden="1" customWidth="1"/>
    <col min="2831" max="2831" width="1" style="48" customWidth="1"/>
    <col min="2832" max="2832" width="9.33203125" style="48"/>
    <col min="2833" max="2833" width="10" style="48" bestFit="1" customWidth="1"/>
    <col min="2834" max="2834" width="14.6640625" style="48" customWidth="1"/>
    <col min="2835" max="2835" width="12.5" style="48" customWidth="1"/>
    <col min="2836" max="2836" width="9.33203125" style="48"/>
    <col min="2837" max="2837" width="11.5" style="48" bestFit="1" customWidth="1"/>
    <col min="2838" max="3072" width="9.33203125" style="48"/>
    <col min="3073" max="3073" width="14.83203125" style="48" customWidth="1"/>
    <col min="3074" max="3074" width="1" style="48" customWidth="1"/>
    <col min="3075" max="3075" width="51.83203125" style="48" customWidth="1"/>
    <col min="3076" max="3076" width="0" style="48" hidden="1" customWidth="1"/>
    <col min="3077" max="3077" width="18.33203125" style="48" customWidth="1"/>
    <col min="3078" max="3078" width="7.83203125" style="48" bestFit="1" customWidth="1"/>
    <col min="3079" max="3079" width="9.33203125" style="48"/>
    <col min="3080" max="3080" width="10.5" style="48" customWidth="1"/>
    <col min="3081" max="3081" width="0" style="48" hidden="1" customWidth="1"/>
    <col min="3082" max="3084" width="16.5" style="48" customWidth="1"/>
    <col min="3085" max="3086" width="0" style="48" hidden="1" customWidth="1"/>
    <col min="3087" max="3087" width="1" style="48" customWidth="1"/>
    <col min="3088" max="3088" width="9.33203125" style="48"/>
    <col min="3089" max="3089" width="10" style="48" bestFit="1" customWidth="1"/>
    <col min="3090" max="3090" width="14.6640625" style="48" customWidth="1"/>
    <col min="3091" max="3091" width="12.5" style="48" customWidth="1"/>
    <col min="3092" max="3092" width="9.33203125" style="48"/>
    <col min="3093" max="3093" width="11.5" style="48" bestFit="1" customWidth="1"/>
    <col min="3094" max="3328" width="9.33203125" style="48"/>
    <col min="3329" max="3329" width="14.83203125" style="48" customWidth="1"/>
    <col min="3330" max="3330" width="1" style="48" customWidth="1"/>
    <col min="3331" max="3331" width="51.83203125" style="48" customWidth="1"/>
    <col min="3332" max="3332" width="0" style="48" hidden="1" customWidth="1"/>
    <col min="3333" max="3333" width="18.33203125" style="48" customWidth="1"/>
    <col min="3334" max="3334" width="7.83203125" style="48" bestFit="1" customWidth="1"/>
    <col min="3335" max="3335" width="9.33203125" style="48"/>
    <col min="3336" max="3336" width="10.5" style="48" customWidth="1"/>
    <col min="3337" max="3337" width="0" style="48" hidden="1" customWidth="1"/>
    <col min="3338" max="3340" width="16.5" style="48" customWidth="1"/>
    <col min="3341" max="3342" width="0" style="48" hidden="1" customWidth="1"/>
    <col min="3343" max="3343" width="1" style="48" customWidth="1"/>
    <col min="3344" max="3344" width="9.33203125" style="48"/>
    <col min="3345" max="3345" width="10" style="48" bestFit="1" customWidth="1"/>
    <col min="3346" max="3346" width="14.6640625" style="48" customWidth="1"/>
    <col min="3347" max="3347" width="12.5" style="48" customWidth="1"/>
    <col min="3348" max="3348" width="9.33203125" style="48"/>
    <col min="3349" max="3349" width="11.5" style="48" bestFit="1" customWidth="1"/>
    <col min="3350" max="3584" width="9.33203125" style="48"/>
    <col min="3585" max="3585" width="14.83203125" style="48" customWidth="1"/>
    <col min="3586" max="3586" width="1" style="48" customWidth="1"/>
    <col min="3587" max="3587" width="51.83203125" style="48" customWidth="1"/>
    <col min="3588" max="3588" width="0" style="48" hidden="1" customWidth="1"/>
    <col min="3589" max="3589" width="18.33203125" style="48" customWidth="1"/>
    <col min="3590" max="3590" width="7.83203125" style="48" bestFit="1" customWidth="1"/>
    <col min="3591" max="3591" width="9.33203125" style="48"/>
    <col min="3592" max="3592" width="10.5" style="48" customWidth="1"/>
    <col min="3593" max="3593" width="0" style="48" hidden="1" customWidth="1"/>
    <col min="3594" max="3596" width="16.5" style="48" customWidth="1"/>
    <col min="3597" max="3598" width="0" style="48" hidden="1" customWidth="1"/>
    <col min="3599" max="3599" width="1" style="48" customWidth="1"/>
    <col min="3600" max="3600" width="9.33203125" style="48"/>
    <col min="3601" max="3601" width="10" style="48" bestFit="1" customWidth="1"/>
    <col min="3602" max="3602" width="14.6640625" style="48" customWidth="1"/>
    <col min="3603" max="3603" width="12.5" style="48" customWidth="1"/>
    <col min="3604" max="3604" width="9.33203125" style="48"/>
    <col min="3605" max="3605" width="11.5" style="48" bestFit="1" customWidth="1"/>
    <col min="3606" max="3840" width="9.33203125" style="48"/>
    <col min="3841" max="3841" width="14.83203125" style="48" customWidth="1"/>
    <col min="3842" max="3842" width="1" style="48" customWidth="1"/>
    <col min="3843" max="3843" width="51.83203125" style="48" customWidth="1"/>
    <col min="3844" max="3844" width="0" style="48" hidden="1" customWidth="1"/>
    <col min="3845" max="3845" width="18.33203125" style="48" customWidth="1"/>
    <col min="3846" max="3846" width="7.83203125" style="48" bestFit="1" customWidth="1"/>
    <col min="3847" max="3847" width="9.33203125" style="48"/>
    <col min="3848" max="3848" width="10.5" style="48" customWidth="1"/>
    <col min="3849" max="3849" width="0" style="48" hidden="1" customWidth="1"/>
    <col min="3850" max="3852" width="16.5" style="48" customWidth="1"/>
    <col min="3853" max="3854" width="0" style="48" hidden="1" customWidth="1"/>
    <col min="3855" max="3855" width="1" style="48" customWidth="1"/>
    <col min="3856" max="3856" width="9.33203125" style="48"/>
    <col min="3857" max="3857" width="10" style="48" bestFit="1" customWidth="1"/>
    <col min="3858" max="3858" width="14.6640625" style="48" customWidth="1"/>
    <col min="3859" max="3859" width="12.5" style="48" customWidth="1"/>
    <col min="3860" max="3860" width="9.33203125" style="48"/>
    <col min="3861" max="3861" width="11.5" style="48" bestFit="1" customWidth="1"/>
    <col min="3862" max="4096" width="9.33203125" style="48"/>
    <col min="4097" max="4097" width="14.83203125" style="48" customWidth="1"/>
    <col min="4098" max="4098" width="1" style="48" customWidth="1"/>
    <col min="4099" max="4099" width="51.83203125" style="48" customWidth="1"/>
    <col min="4100" max="4100" width="0" style="48" hidden="1" customWidth="1"/>
    <col min="4101" max="4101" width="18.33203125" style="48" customWidth="1"/>
    <col min="4102" max="4102" width="7.83203125" style="48" bestFit="1" customWidth="1"/>
    <col min="4103" max="4103" width="9.33203125" style="48"/>
    <col min="4104" max="4104" width="10.5" style="48" customWidth="1"/>
    <col min="4105" max="4105" width="0" style="48" hidden="1" customWidth="1"/>
    <col min="4106" max="4108" width="16.5" style="48" customWidth="1"/>
    <col min="4109" max="4110" width="0" style="48" hidden="1" customWidth="1"/>
    <col min="4111" max="4111" width="1" style="48" customWidth="1"/>
    <col min="4112" max="4112" width="9.33203125" style="48"/>
    <col min="4113" max="4113" width="10" style="48" bestFit="1" customWidth="1"/>
    <col min="4114" max="4114" width="14.6640625" style="48" customWidth="1"/>
    <col min="4115" max="4115" width="12.5" style="48" customWidth="1"/>
    <col min="4116" max="4116" width="9.33203125" style="48"/>
    <col min="4117" max="4117" width="11.5" style="48" bestFit="1" customWidth="1"/>
    <col min="4118" max="4352" width="9.33203125" style="48"/>
    <col min="4353" max="4353" width="14.83203125" style="48" customWidth="1"/>
    <col min="4354" max="4354" width="1" style="48" customWidth="1"/>
    <col min="4355" max="4355" width="51.83203125" style="48" customWidth="1"/>
    <col min="4356" max="4356" width="0" style="48" hidden="1" customWidth="1"/>
    <col min="4357" max="4357" width="18.33203125" style="48" customWidth="1"/>
    <col min="4358" max="4358" width="7.83203125" style="48" bestFit="1" customWidth="1"/>
    <col min="4359" max="4359" width="9.33203125" style="48"/>
    <col min="4360" max="4360" width="10.5" style="48" customWidth="1"/>
    <col min="4361" max="4361" width="0" style="48" hidden="1" customWidth="1"/>
    <col min="4362" max="4364" width="16.5" style="48" customWidth="1"/>
    <col min="4365" max="4366" width="0" style="48" hidden="1" customWidth="1"/>
    <col min="4367" max="4367" width="1" style="48" customWidth="1"/>
    <col min="4368" max="4368" width="9.33203125" style="48"/>
    <col min="4369" max="4369" width="10" style="48" bestFit="1" customWidth="1"/>
    <col min="4370" max="4370" width="14.6640625" style="48" customWidth="1"/>
    <col min="4371" max="4371" width="12.5" style="48" customWidth="1"/>
    <col min="4372" max="4372" width="9.33203125" style="48"/>
    <col min="4373" max="4373" width="11.5" style="48" bestFit="1" customWidth="1"/>
    <col min="4374" max="4608" width="9.33203125" style="48"/>
    <col min="4609" max="4609" width="14.83203125" style="48" customWidth="1"/>
    <col min="4610" max="4610" width="1" style="48" customWidth="1"/>
    <col min="4611" max="4611" width="51.83203125" style="48" customWidth="1"/>
    <col min="4612" max="4612" width="0" style="48" hidden="1" customWidth="1"/>
    <col min="4613" max="4613" width="18.33203125" style="48" customWidth="1"/>
    <col min="4614" max="4614" width="7.83203125" style="48" bestFit="1" customWidth="1"/>
    <col min="4615" max="4615" width="9.33203125" style="48"/>
    <col min="4616" max="4616" width="10.5" style="48" customWidth="1"/>
    <col min="4617" max="4617" width="0" style="48" hidden="1" customWidth="1"/>
    <col min="4618" max="4620" width="16.5" style="48" customWidth="1"/>
    <col min="4621" max="4622" width="0" style="48" hidden="1" customWidth="1"/>
    <col min="4623" max="4623" width="1" style="48" customWidth="1"/>
    <col min="4624" max="4624" width="9.33203125" style="48"/>
    <col min="4625" max="4625" width="10" style="48" bestFit="1" customWidth="1"/>
    <col min="4626" max="4626" width="14.6640625" style="48" customWidth="1"/>
    <col min="4627" max="4627" width="12.5" style="48" customWidth="1"/>
    <col min="4628" max="4628" width="9.33203125" style="48"/>
    <col min="4629" max="4629" width="11.5" style="48" bestFit="1" customWidth="1"/>
    <col min="4630" max="4864" width="9.33203125" style="48"/>
    <col min="4865" max="4865" width="14.83203125" style="48" customWidth="1"/>
    <col min="4866" max="4866" width="1" style="48" customWidth="1"/>
    <col min="4867" max="4867" width="51.83203125" style="48" customWidth="1"/>
    <col min="4868" max="4868" width="0" style="48" hidden="1" customWidth="1"/>
    <col min="4869" max="4869" width="18.33203125" style="48" customWidth="1"/>
    <col min="4870" max="4870" width="7.83203125" style="48" bestFit="1" customWidth="1"/>
    <col min="4871" max="4871" width="9.33203125" style="48"/>
    <col min="4872" max="4872" width="10.5" style="48" customWidth="1"/>
    <col min="4873" max="4873" width="0" style="48" hidden="1" customWidth="1"/>
    <col min="4874" max="4876" width="16.5" style="48" customWidth="1"/>
    <col min="4877" max="4878" width="0" style="48" hidden="1" customWidth="1"/>
    <col min="4879" max="4879" width="1" style="48" customWidth="1"/>
    <col min="4880" max="4880" width="9.33203125" style="48"/>
    <col min="4881" max="4881" width="10" style="48" bestFit="1" customWidth="1"/>
    <col min="4882" max="4882" width="14.6640625" style="48" customWidth="1"/>
    <col min="4883" max="4883" width="12.5" style="48" customWidth="1"/>
    <col min="4884" max="4884" width="9.33203125" style="48"/>
    <col min="4885" max="4885" width="11.5" style="48" bestFit="1" customWidth="1"/>
    <col min="4886" max="5120" width="9.33203125" style="48"/>
    <col min="5121" max="5121" width="14.83203125" style="48" customWidth="1"/>
    <col min="5122" max="5122" width="1" style="48" customWidth="1"/>
    <col min="5123" max="5123" width="51.83203125" style="48" customWidth="1"/>
    <col min="5124" max="5124" width="0" style="48" hidden="1" customWidth="1"/>
    <col min="5125" max="5125" width="18.33203125" style="48" customWidth="1"/>
    <col min="5126" max="5126" width="7.83203125" style="48" bestFit="1" customWidth="1"/>
    <col min="5127" max="5127" width="9.33203125" style="48"/>
    <col min="5128" max="5128" width="10.5" style="48" customWidth="1"/>
    <col min="5129" max="5129" width="0" style="48" hidden="1" customWidth="1"/>
    <col min="5130" max="5132" width="16.5" style="48" customWidth="1"/>
    <col min="5133" max="5134" width="0" style="48" hidden="1" customWidth="1"/>
    <col min="5135" max="5135" width="1" style="48" customWidth="1"/>
    <col min="5136" max="5136" width="9.33203125" style="48"/>
    <col min="5137" max="5137" width="10" style="48" bestFit="1" customWidth="1"/>
    <col min="5138" max="5138" width="14.6640625" style="48" customWidth="1"/>
    <col min="5139" max="5139" width="12.5" style="48" customWidth="1"/>
    <col min="5140" max="5140" width="9.33203125" style="48"/>
    <col min="5141" max="5141" width="11.5" style="48" bestFit="1" customWidth="1"/>
    <col min="5142" max="5376" width="9.33203125" style="48"/>
    <col min="5377" max="5377" width="14.83203125" style="48" customWidth="1"/>
    <col min="5378" max="5378" width="1" style="48" customWidth="1"/>
    <col min="5379" max="5379" width="51.83203125" style="48" customWidth="1"/>
    <col min="5380" max="5380" width="0" style="48" hidden="1" customWidth="1"/>
    <col min="5381" max="5381" width="18.33203125" style="48" customWidth="1"/>
    <col min="5382" max="5382" width="7.83203125" style="48" bestFit="1" customWidth="1"/>
    <col min="5383" max="5383" width="9.33203125" style="48"/>
    <col min="5384" max="5384" width="10.5" style="48" customWidth="1"/>
    <col min="5385" max="5385" width="0" style="48" hidden="1" customWidth="1"/>
    <col min="5386" max="5388" width="16.5" style="48" customWidth="1"/>
    <col min="5389" max="5390" width="0" style="48" hidden="1" customWidth="1"/>
    <col min="5391" max="5391" width="1" style="48" customWidth="1"/>
    <col min="5392" max="5392" width="9.33203125" style="48"/>
    <col min="5393" max="5393" width="10" style="48" bestFit="1" customWidth="1"/>
    <col min="5394" max="5394" width="14.6640625" style="48" customWidth="1"/>
    <col min="5395" max="5395" width="12.5" style="48" customWidth="1"/>
    <col min="5396" max="5396" width="9.33203125" style="48"/>
    <col min="5397" max="5397" width="11.5" style="48" bestFit="1" customWidth="1"/>
    <col min="5398" max="5632" width="9.33203125" style="48"/>
    <col min="5633" max="5633" width="14.83203125" style="48" customWidth="1"/>
    <col min="5634" max="5634" width="1" style="48" customWidth="1"/>
    <col min="5635" max="5635" width="51.83203125" style="48" customWidth="1"/>
    <col min="5636" max="5636" width="0" style="48" hidden="1" customWidth="1"/>
    <col min="5637" max="5637" width="18.33203125" style="48" customWidth="1"/>
    <col min="5638" max="5638" width="7.83203125" style="48" bestFit="1" customWidth="1"/>
    <col min="5639" max="5639" width="9.33203125" style="48"/>
    <col min="5640" max="5640" width="10.5" style="48" customWidth="1"/>
    <col min="5641" max="5641" width="0" style="48" hidden="1" customWidth="1"/>
    <col min="5642" max="5644" width="16.5" style="48" customWidth="1"/>
    <col min="5645" max="5646" width="0" style="48" hidden="1" customWidth="1"/>
    <col min="5647" max="5647" width="1" style="48" customWidth="1"/>
    <col min="5648" max="5648" width="9.33203125" style="48"/>
    <col min="5649" max="5649" width="10" style="48" bestFit="1" customWidth="1"/>
    <col min="5650" max="5650" width="14.6640625" style="48" customWidth="1"/>
    <col min="5651" max="5651" width="12.5" style="48" customWidth="1"/>
    <col min="5652" max="5652" width="9.33203125" style="48"/>
    <col min="5653" max="5653" width="11.5" style="48" bestFit="1" customWidth="1"/>
    <col min="5654" max="5888" width="9.33203125" style="48"/>
    <col min="5889" max="5889" width="14.83203125" style="48" customWidth="1"/>
    <col min="5890" max="5890" width="1" style="48" customWidth="1"/>
    <col min="5891" max="5891" width="51.83203125" style="48" customWidth="1"/>
    <col min="5892" max="5892" width="0" style="48" hidden="1" customWidth="1"/>
    <col min="5893" max="5893" width="18.33203125" style="48" customWidth="1"/>
    <col min="5894" max="5894" width="7.83203125" style="48" bestFit="1" customWidth="1"/>
    <col min="5895" max="5895" width="9.33203125" style="48"/>
    <col min="5896" max="5896" width="10.5" style="48" customWidth="1"/>
    <col min="5897" max="5897" width="0" style="48" hidden="1" customWidth="1"/>
    <col min="5898" max="5900" width="16.5" style="48" customWidth="1"/>
    <col min="5901" max="5902" width="0" style="48" hidden="1" customWidth="1"/>
    <col min="5903" max="5903" width="1" style="48" customWidth="1"/>
    <col min="5904" max="5904" width="9.33203125" style="48"/>
    <col min="5905" max="5905" width="10" style="48" bestFit="1" customWidth="1"/>
    <col min="5906" max="5906" width="14.6640625" style="48" customWidth="1"/>
    <col min="5907" max="5907" width="12.5" style="48" customWidth="1"/>
    <col min="5908" max="5908" width="9.33203125" style="48"/>
    <col min="5909" max="5909" width="11.5" style="48" bestFit="1" customWidth="1"/>
    <col min="5910" max="6144" width="9.33203125" style="48"/>
    <col min="6145" max="6145" width="14.83203125" style="48" customWidth="1"/>
    <col min="6146" max="6146" width="1" style="48" customWidth="1"/>
    <col min="6147" max="6147" width="51.83203125" style="48" customWidth="1"/>
    <col min="6148" max="6148" width="0" style="48" hidden="1" customWidth="1"/>
    <col min="6149" max="6149" width="18.33203125" style="48" customWidth="1"/>
    <col min="6150" max="6150" width="7.83203125" style="48" bestFit="1" customWidth="1"/>
    <col min="6151" max="6151" width="9.33203125" style="48"/>
    <col min="6152" max="6152" width="10.5" style="48" customWidth="1"/>
    <col min="6153" max="6153" width="0" style="48" hidden="1" customWidth="1"/>
    <col min="6154" max="6156" width="16.5" style="48" customWidth="1"/>
    <col min="6157" max="6158" width="0" style="48" hidden="1" customWidth="1"/>
    <col min="6159" max="6159" width="1" style="48" customWidth="1"/>
    <col min="6160" max="6160" width="9.33203125" style="48"/>
    <col min="6161" max="6161" width="10" style="48" bestFit="1" customWidth="1"/>
    <col min="6162" max="6162" width="14.6640625" style="48" customWidth="1"/>
    <col min="6163" max="6163" width="12.5" style="48" customWidth="1"/>
    <col min="6164" max="6164" width="9.33203125" style="48"/>
    <col min="6165" max="6165" width="11.5" style="48" bestFit="1" customWidth="1"/>
    <col min="6166" max="6400" width="9.33203125" style="48"/>
    <col min="6401" max="6401" width="14.83203125" style="48" customWidth="1"/>
    <col min="6402" max="6402" width="1" style="48" customWidth="1"/>
    <col min="6403" max="6403" width="51.83203125" style="48" customWidth="1"/>
    <col min="6404" max="6404" width="0" style="48" hidden="1" customWidth="1"/>
    <col min="6405" max="6405" width="18.33203125" style="48" customWidth="1"/>
    <col min="6406" max="6406" width="7.83203125" style="48" bestFit="1" customWidth="1"/>
    <col min="6407" max="6407" width="9.33203125" style="48"/>
    <col min="6408" max="6408" width="10.5" style="48" customWidth="1"/>
    <col min="6409" max="6409" width="0" style="48" hidden="1" customWidth="1"/>
    <col min="6410" max="6412" width="16.5" style="48" customWidth="1"/>
    <col min="6413" max="6414" width="0" style="48" hidden="1" customWidth="1"/>
    <col min="6415" max="6415" width="1" style="48" customWidth="1"/>
    <col min="6416" max="6416" width="9.33203125" style="48"/>
    <col min="6417" max="6417" width="10" style="48" bestFit="1" customWidth="1"/>
    <col min="6418" max="6418" width="14.6640625" style="48" customWidth="1"/>
    <col min="6419" max="6419" width="12.5" style="48" customWidth="1"/>
    <col min="6420" max="6420" width="9.33203125" style="48"/>
    <col min="6421" max="6421" width="11.5" style="48" bestFit="1" customWidth="1"/>
    <col min="6422" max="6656" width="9.33203125" style="48"/>
    <col min="6657" max="6657" width="14.83203125" style="48" customWidth="1"/>
    <col min="6658" max="6658" width="1" style="48" customWidth="1"/>
    <col min="6659" max="6659" width="51.83203125" style="48" customWidth="1"/>
    <col min="6660" max="6660" width="0" style="48" hidden="1" customWidth="1"/>
    <col min="6661" max="6661" width="18.33203125" style="48" customWidth="1"/>
    <col min="6662" max="6662" width="7.83203125" style="48" bestFit="1" customWidth="1"/>
    <col min="6663" max="6663" width="9.33203125" style="48"/>
    <col min="6664" max="6664" width="10.5" style="48" customWidth="1"/>
    <col min="6665" max="6665" width="0" style="48" hidden="1" customWidth="1"/>
    <col min="6666" max="6668" width="16.5" style="48" customWidth="1"/>
    <col min="6669" max="6670" width="0" style="48" hidden="1" customWidth="1"/>
    <col min="6671" max="6671" width="1" style="48" customWidth="1"/>
    <col min="6672" max="6672" width="9.33203125" style="48"/>
    <col min="6673" max="6673" width="10" style="48" bestFit="1" customWidth="1"/>
    <col min="6674" max="6674" width="14.6640625" style="48" customWidth="1"/>
    <col min="6675" max="6675" width="12.5" style="48" customWidth="1"/>
    <col min="6676" max="6676" width="9.33203125" style="48"/>
    <col min="6677" max="6677" width="11.5" style="48" bestFit="1" customWidth="1"/>
    <col min="6678" max="6912" width="9.33203125" style="48"/>
    <col min="6913" max="6913" width="14.83203125" style="48" customWidth="1"/>
    <col min="6914" max="6914" width="1" style="48" customWidth="1"/>
    <col min="6915" max="6915" width="51.83203125" style="48" customWidth="1"/>
    <col min="6916" max="6916" width="0" style="48" hidden="1" customWidth="1"/>
    <col min="6917" max="6917" width="18.33203125" style="48" customWidth="1"/>
    <col min="6918" max="6918" width="7.83203125" style="48" bestFit="1" customWidth="1"/>
    <col min="6919" max="6919" width="9.33203125" style="48"/>
    <col min="6920" max="6920" width="10.5" style="48" customWidth="1"/>
    <col min="6921" max="6921" width="0" style="48" hidden="1" customWidth="1"/>
    <col min="6922" max="6924" width="16.5" style="48" customWidth="1"/>
    <col min="6925" max="6926" width="0" style="48" hidden="1" customWidth="1"/>
    <col min="6927" max="6927" width="1" style="48" customWidth="1"/>
    <col min="6928" max="6928" width="9.33203125" style="48"/>
    <col min="6929" max="6929" width="10" style="48" bestFit="1" customWidth="1"/>
    <col min="6930" max="6930" width="14.6640625" style="48" customWidth="1"/>
    <col min="6931" max="6931" width="12.5" style="48" customWidth="1"/>
    <col min="6932" max="6932" width="9.33203125" style="48"/>
    <col min="6933" max="6933" width="11.5" style="48" bestFit="1" customWidth="1"/>
    <col min="6934" max="7168" width="9.33203125" style="48"/>
    <col min="7169" max="7169" width="14.83203125" style="48" customWidth="1"/>
    <col min="7170" max="7170" width="1" style="48" customWidth="1"/>
    <col min="7171" max="7171" width="51.83203125" style="48" customWidth="1"/>
    <col min="7172" max="7172" width="0" style="48" hidden="1" customWidth="1"/>
    <col min="7173" max="7173" width="18.33203125" style="48" customWidth="1"/>
    <col min="7174" max="7174" width="7.83203125" style="48" bestFit="1" customWidth="1"/>
    <col min="7175" max="7175" width="9.33203125" style="48"/>
    <col min="7176" max="7176" width="10.5" style="48" customWidth="1"/>
    <col min="7177" max="7177" width="0" style="48" hidden="1" customWidth="1"/>
    <col min="7178" max="7180" width="16.5" style="48" customWidth="1"/>
    <col min="7181" max="7182" width="0" style="48" hidden="1" customWidth="1"/>
    <col min="7183" max="7183" width="1" style="48" customWidth="1"/>
    <col min="7184" max="7184" width="9.33203125" style="48"/>
    <col min="7185" max="7185" width="10" style="48" bestFit="1" customWidth="1"/>
    <col min="7186" max="7186" width="14.6640625" style="48" customWidth="1"/>
    <col min="7187" max="7187" width="12.5" style="48" customWidth="1"/>
    <col min="7188" max="7188" width="9.33203125" style="48"/>
    <col min="7189" max="7189" width="11.5" style="48" bestFit="1" customWidth="1"/>
    <col min="7190" max="7424" width="9.33203125" style="48"/>
    <col min="7425" max="7425" width="14.83203125" style="48" customWidth="1"/>
    <col min="7426" max="7426" width="1" style="48" customWidth="1"/>
    <col min="7427" max="7427" width="51.83203125" style="48" customWidth="1"/>
    <col min="7428" max="7428" width="0" style="48" hidden="1" customWidth="1"/>
    <col min="7429" max="7429" width="18.33203125" style="48" customWidth="1"/>
    <col min="7430" max="7430" width="7.83203125" style="48" bestFit="1" customWidth="1"/>
    <col min="7431" max="7431" width="9.33203125" style="48"/>
    <col min="7432" max="7432" width="10.5" style="48" customWidth="1"/>
    <col min="7433" max="7433" width="0" style="48" hidden="1" customWidth="1"/>
    <col min="7434" max="7436" width="16.5" style="48" customWidth="1"/>
    <col min="7437" max="7438" width="0" style="48" hidden="1" customWidth="1"/>
    <col min="7439" max="7439" width="1" style="48" customWidth="1"/>
    <col min="7440" max="7440" width="9.33203125" style="48"/>
    <col min="7441" max="7441" width="10" style="48" bestFit="1" customWidth="1"/>
    <col min="7442" max="7442" width="14.6640625" style="48" customWidth="1"/>
    <col min="7443" max="7443" width="12.5" style="48" customWidth="1"/>
    <col min="7444" max="7444" width="9.33203125" style="48"/>
    <col min="7445" max="7445" width="11.5" style="48" bestFit="1" customWidth="1"/>
    <col min="7446" max="7680" width="9.33203125" style="48"/>
    <col min="7681" max="7681" width="14.83203125" style="48" customWidth="1"/>
    <col min="7682" max="7682" width="1" style="48" customWidth="1"/>
    <col min="7683" max="7683" width="51.83203125" style="48" customWidth="1"/>
    <col min="7684" max="7684" width="0" style="48" hidden="1" customWidth="1"/>
    <col min="7685" max="7685" width="18.33203125" style="48" customWidth="1"/>
    <col min="7686" max="7686" width="7.83203125" style="48" bestFit="1" customWidth="1"/>
    <col min="7687" max="7687" width="9.33203125" style="48"/>
    <col min="7688" max="7688" width="10.5" style="48" customWidth="1"/>
    <col min="7689" max="7689" width="0" style="48" hidden="1" customWidth="1"/>
    <col min="7690" max="7692" width="16.5" style="48" customWidth="1"/>
    <col min="7693" max="7694" width="0" style="48" hidden="1" customWidth="1"/>
    <col min="7695" max="7695" width="1" style="48" customWidth="1"/>
    <col min="7696" max="7696" width="9.33203125" style="48"/>
    <col min="7697" max="7697" width="10" style="48" bestFit="1" customWidth="1"/>
    <col min="7698" max="7698" width="14.6640625" style="48" customWidth="1"/>
    <col min="7699" max="7699" width="12.5" style="48" customWidth="1"/>
    <col min="7700" max="7700" width="9.33203125" style="48"/>
    <col min="7701" max="7701" width="11.5" style="48" bestFit="1" customWidth="1"/>
    <col min="7702" max="7936" width="9.33203125" style="48"/>
    <col min="7937" max="7937" width="14.83203125" style="48" customWidth="1"/>
    <col min="7938" max="7938" width="1" style="48" customWidth="1"/>
    <col min="7939" max="7939" width="51.83203125" style="48" customWidth="1"/>
    <col min="7940" max="7940" width="0" style="48" hidden="1" customWidth="1"/>
    <col min="7941" max="7941" width="18.33203125" style="48" customWidth="1"/>
    <col min="7942" max="7942" width="7.83203125" style="48" bestFit="1" customWidth="1"/>
    <col min="7943" max="7943" width="9.33203125" style="48"/>
    <col min="7944" max="7944" width="10.5" style="48" customWidth="1"/>
    <col min="7945" max="7945" width="0" style="48" hidden="1" customWidth="1"/>
    <col min="7946" max="7948" width="16.5" style="48" customWidth="1"/>
    <col min="7949" max="7950" width="0" style="48" hidden="1" customWidth="1"/>
    <col min="7951" max="7951" width="1" style="48" customWidth="1"/>
    <col min="7952" max="7952" width="9.33203125" style="48"/>
    <col min="7953" max="7953" width="10" style="48" bestFit="1" customWidth="1"/>
    <col min="7954" max="7954" width="14.6640625" style="48" customWidth="1"/>
    <col min="7955" max="7955" width="12.5" style="48" customWidth="1"/>
    <col min="7956" max="7956" width="9.33203125" style="48"/>
    <col min="7957" max="7957" width="11.5" style="48" bestFit="1" customWidth="1"/>
    <col min="7958" max="8192" width="9.33203125" style="48"/>
    <col min="8193" max="8193" width="14.83203125" style="48" customWidth="1"/>
    <col min="8194" max="8194" width="1" style="48" customWidth="1"/>
    <col min="8195" max="8195" width="51.83203125" style="48" customWidth="1"/>
    <col min="8196" max="8196" width="0" style="48" hidden="1" customWidth="1"/>
    <col min="8197" max="8197" width="18.33203125" style="48" customWidth="1"/>
    <col min="8198" max="8198" width="7.83203125" style="48" bestFit="1" customWidth="1"/>
    <col min="8199" max="8199" width="9.33203125" style="48"/>
    <col min="8200" max="8200" width="10.5" style="48" customWidth="1"/>
    <col min="8201" max="8201" width="0" style="48" hidden="1" customWidth="1"/>
    <col min="8202" max="8204" width="16.5" style="48" customWidth="1"/>
    <col min="8205" max="8206" width="0" style="48" hidden="1" customWidth="1"/>
    <col min="8207" max="8207" width="1" style="48" customWidth="1"/>
    <col min="8208" max="8208" width="9.33203125" style="48"/>
    <col min="8209" max="8209" width="10" style="48" bestFit="1" customWidth="1"/>
    <col min="8210" max="8210" width="14.6640625" style="48" customWidth="1"/>
    <col min="8211" max="8211" width="12.5" style="48" customWidth="1"/>
    <col min="8212" max="8212" width="9.33203125" style="48"/>
    <col min="8213" max="8213" width="11.5" style="48" bestFit="1" customWidth="1"/>
    <col min="8214" max="8448" width="9.33203125" style="48"/>
    <col min="8449" max="8449" width="14.83203125" style="48" customWidth="1"/>
    <col min="8450" max="8450" width="1" style="48" customWidth="1"/>
    <col min="8451" max="8451" width="51.83203125" style="48" customWidth="1"/>
    <col min="8452" max="8452" width="0" style="48" hidden="1" customWidth="1"/>
    <col min="8453" max="8453" width="18.33203125" style="48" customWidth="1"/>
    <col min="8454" max="8454" width="7.83203125" style="48" bestFit="1" customWidth="1"/>
    <col min="8455" max="8455" width="9.33203125" style="48"/>
    <col min="8456" max="8456" width="10.5" style="48" customWidth="1"/>
    <col min="8457" max="8457" width="0" style="48" hidden="1" customWidth="1"/>
    <col min="8458" max="8460" width="16.5" style="48" customWidth="1"/>
    <col min="8461" max="8462" width="0" style="48" hidden="1" customWidth="1"/>
    <col min="8463" max="8463" width="1" style="48" customWidth="1"/>
    <col min="8464" max="8464" width="9.33203125" style="48"/>
    <col min="8465" max="8465" width="10" style="48" bestFit="1" customWidth="1"/>
    <col min="8466" max="8466" width="14.6640625" style="48" customWidth="1"/>
    <col min="8467" max="8467" width="12.5" style="48" customWidth="1"/>
    <col min="8468" max="8468" width="9.33203125" style="48"/>
    <col min="8469" max="8469" width="11.5" style="48" bestFit="1" customWidth="1"/>
    <col min="8470" max="8704" width="9.33203125" style="48"/>
    <col min="8705" max="8705" width="14.83203125" style="48" customWidth="1"/>
    <col min="8706" max="8706" width="1" style="48" customWidth="1"/>
    <col min="8707" max="8707" width="51.83203125" style="48" customWidth="1"/>
    <col min="8708" max="8708" width="0" style="48" hidden="1" customWidth="1"/>
    <col min="8709" max="8709" width="18.33203125" style="48" customWidth="1"/>
    <col min="8710" max="8710" width="7.83203125" style="48" bestFit="1" customWidth="1"/>
    <col min="8711" max="8711" width="9.33203125" style="48"/>
    <col min="8712" max="8712" width="10.5" style="48" customWidth="1"/>
    <col min="8713" max="8713" width="0" style="48" hidden="1" customWidth="1"/>
    <col min="8714" max="8716" width="16.5" style="48" customWidth="1"/>
    <col min="8717" max="8718" width="0" style="48" hidden="1" customWidth="1"/>
    <col min="8719" max="8719" width="1" style="48" customWidth="1"/>
    <col min="8720" max="8720" width="9.33203125" style="48"/>
    <col min="8721" max="8721" width="10" style="48" bestFit="1" customWidth="1"/>
    <col min="8722" max="8722" width="14.6640625" style="48" customWidth="1"/>
    <col min="8723" max="8723" width="12.5" style="48" customWidth="1"/>
    <col min="8724" max="8724" width="9.33203125" style="48"/>
    <col min="8725" max="8725" width="11.5" style="48" bestFit="1" customWidth="1"/>
    <col min="8726" max="8960" width="9.33203125" style="48"/>
    <col min="8961" max="8961" width="14.83203125" style="48" customWidth="1"/>
    <col min="8962" max="8962" width="1" style="48" customWidth="1"/>
    <col min="8963" max="8963" width="51.83203125" style="48" customWidth="1"/>
    <col min="8964" max="8964" width="0" style="48" hidden="1" customWidth="1"/>
    <col min="8965" max="8965" width="18.33203125" style="48" customWidth="1"/>
    <col min="8966" max="8966" width="7.83203125" style="48" bestFit="1" customWidth="1"/>
    <col min="8967" max="8967" width="9.33203125" style="48"/>
    <col min="8968" max="8968" width="10.5" style="48" customWidth="1"/>
    <col min="8969" max="8969" width="0" style="48" hidden="1" customWidth="1"/>
    <col min="8970" max="8972" width="16.5" style="48" customWidth="1"/>
    <col min="8973" max="8974" width="0" style="48" hidden="1" customWidth="1"/>
    <col min="8975" max="8975" width="1" style="48" customWidth="1"/>
    <col min="8976" max="8976" width="9.33203125" style="48"/>
    <col min="8977" max="8977" width="10" style="48" bestFit="1" customWidth="1"/>
    <col min="8978" max="8978" width="14.6640625" style="48" customWidth="1"/>
    <col min="8979" max="8979" width="12.5" style="48" customWidth="1"/>
    <col min="8980" max="8980" width="9.33203125" style="48"/>
    <col min="8981" max="8981" width="11.5" style="48" bestFit="1" customWidth="1"/>
    <col min="8982" max="9216" width="9.33203125" style="48"/>
    <col min="9217" max="9217" width="14.83203125" style="48" customWidth="1"/>
    <col min="9218" max="9218" width="1" style="48" customWidth="1"/>
    <col min="9219" max="9219" width="51.83203125" style="48" customWidth="1"/>
    <col min="9220" max="9220" width="0" style="48" hidden="1" customWidth="1"/>
    <col min="9221" max="9221" width="18.33203125" style="48" customWidth="1"/>
    <col min="9222" max="9222" width="7.83203125" style="48" bestFit="1" customWidth="1"/>
    <col min="9223" max="9223" width="9.33203125" style="48"/>
    <col min="9224" max="9224" width="10.5" style="48" customWidth="1"/>
    <col min="9225" max="9225" width="0" style="48" hidden="1" customWidth="1"/>
    <col min="9226" max="9228" width="16.5" style="48" customWidth="1"/>
    <col min="9229" max="9230" width="0" style="48" hidden="1" customWidth="1"/>
    <col min="9231" max="9231" width="1" style="48" customWidth="1"/>
    <col min="9232" max="9232" width="9.33203125" style="48"/>
    <col min="9233" max="9233" width="10" style="48" bestFit="1" customWidth="1"/>
    <col min="9234" max="9234" width="14.6640625" style="48" customWidth="1"/>
    <col min="9235" max="9235" width="12.5" style="48" customWidth="1"/>
    <col min="9236" max="9236" width="9.33203125" style="48"/>
    <col min="9237" max="9237" width="11.5" style="48" bestFit="1" customWidth="1"/>
    <col min="9238" max="9472" width="9.33203125" style="48"/>
    <col min="9473" max="9473" width="14.83203125" style="48" customWidth="1"/>
    <col min="9474" max="9474" width="1" style="48" customWidth="1"/>
    <col min="9475" max="9475" width="51.83203125" style="48" customWidth="1"/>
    <col min="9476" max="9476" width="0" style="48" hidden="1" customWidth="1"/>
    <col min="9477" max="9477" width="18.33203125" style="48" customWidth="1"/>
    <col min="9478" max="9478" width="7.83203125" style="48" bestFit="1" customWidth="1"/>
    <col min="9479" max="9479" width="9.33203125" style="48"/>
    <col min="9480" max="9480" width="10.5" style="48" customWidth="1"/>
    <col min="9481" max="9481" width="0" style="48" hidden="1" customWidth="1"/>
    <col min="9482" max="9484" width="16.5" style="48" customWidth="1"/>
    <col min="9485" max="9486" width="0" style="48" hidden="1" customWidth="1"/>
    <col min="9487" max="9487" width="1" style="48" customWidth="1"/>
    <col min="9488" max="9488" width="9.33203125" style="48"/>
    <col min="9489" max="9489" width="10" style="48" bestFit="1" customWidth="1"/>
    <col min="9490" max="9490" width="14.6640625" style="48" customWidth="1"/>
    <col min="9491" max="9491" width="12.5" style="48" customWidth="1"/>
    <col min="9492" max="9492" width="9.33203125" style="48"/>
    <col min="9493" max="9493" width="11.5" style="48" bestFit="1" customWidth="1"/>
    <col min="9494" max="9728" width="9.33203125" style="48"/>
    <col min="9729" max="9729" width="14.83203125" style="48" customWidth="1"/>
    <col min="9730" max="9730" width="1" style="48" customWidth="1"/>
    <col min="9731" max="9731" width="51.83203125" style="48" customWidth="1"/>
    <col min="9732" max="9732" width="0" style="48" hidden="1" customWidth="1"/>
    <col min="9733" max="9733" width="18.33203125" style="48" customWidth="1"/>
    <col min="9734" max="9734" width="7.83203125" style="48" bestFit="1" customWidth="1"/>
    <col min="9735" max="9735" width="9.33203125" style="48"/>
    <col min="9736" max="9736" width="10.5" style="48" customWidth="1"/>
    <col min="9737" max="9737" width="0" style="48" hidden="1" customWidth="1"/>
    <col min="9738" max="9740" width="16.5" style="48" customWidth="1"/>
    <col min="9741" max="9742" width="0" style="48" hidden="1" customWidth="1"/>
    <col min="9743" max="9743" width="1" style="48" customWidth="1"/>
    <col min="9744" max="9744" width="9.33203125" style="48"/>
    <col min="9745" max="9745" width="10" style="48" bestFit="1" customWidth="1"/>
    <col min="9746" max="9746" width="14.6640625" style="48" customWidth="1"/>
    <col min="9747" max="9747" width="12.5" style="48" customWidth="1"/>
    <col min="9748" max="9748" width="9.33203125" style="48"/>
    <col min="9749" max="9749" width="11.5" style="48" bestFit="1" customWidth="1"/>
    <col min="9750" max="9984" width="9.33203125" style="48"/>
    <col min="9985" max="9985" width="14.83203125" style="48" customWidth="1"/>
    <col min="9986" max="9986" width="1" style="48" customWidth="1"/>
    <col min="9987" max="9987" width="51.83203125" style="48" customWidth="1"/>
    <col min="9988" max="9988" width="0" style="48" hidden="1" customWidth="1"/>
    <col min="9989" max="9989" width="18.33203125" style="48" customWidth="1"/>
    <col min="9990" max="9990" width="7.83203125" style="48" bestFit="1" customWidth="1"/>
    <col min="9991" max="9991" width="9.33203125" style="48"/>
    <col min="9992" max="9992" width="10.5" style="48" customWidth="1"/>
    <col min="9993" max="9993" width="0" style="48" hidden="1" customWidth="1"/>
    <col min="9994" max="9996" width="16.5" style="48" customWidth="1"/>
    <col min="9997" max="9998" width="0" style="48" hidden="1" customWidth="1"/>
    <col min="9999" max="9999" width="1" style="48" customWidth="1"/>
    <col min="10000" max="10000" width="9.33203125" style="48"/>
    <col min="10001" max="10001" width="10" style="48" bestFit="1" customWidth="1"/>
    <col min="10002" max="10002" width="14.6640625" style="48" customWidth="1"/>
    <col min="10003" max="10003" width="12.5" style="48" customWidth="1"/>
    <col min="10004" max="10004" width="9.33203125" style="48"/>
    <col min="10005" max="10005" width="11.5" style="48" bestFit="1" customWidth="1"/>
    <col min="10006" max="10240" width="9.33203125" style="48"/>
    <col min="10241" max="10241" width="14.83203125" style="48" customWidth="1"/>
    <col min="10242" max="10242" width="1" style="48" customWidth="1"/>
    <col min="10243" max="10243" width="51.83203125" style="48" customWidth="1"/>
    <col min="10244" max="10244" width="0" style="48" hidden="1" customWidth="1"/>
    <col min="10245" max="10245" width="18.33203125" style="48" customWidth="1"/>
    <col min="10246" max="10246" width="7.83203125" style="48" bestFit="1" customWidth="1"/>
    <col min="10247" max="10247" width="9.33203125" style="48"/>
    <col min="10248" max="10248" width="10.5" style="48" customWidth="1"/>
    <col min="10249" max="10249" width="0" style="48" hidden="1" customWidth="1"/>
    <col min="10250" max="10252" width="16.5" style="48" customWidth="1"/>
    <col min="10253" max="10254" width="0" style="48" hidden="1" customWidth="1"/>
    <col min="10255" max="10255" width="1" style="48" customWidth="1"/>
    <col min="10256" max="10256" width="9.33203125" style="48"/>
    <col min="10257" max="10257" width="10" style="48" bestFit="1" customWidth="1"/>
    <col min="10258" max="10258" width="14.6640625" style="48" customWidth="1"/>
    <col min="10259" max="10259" width="12.5" style="48" customWidth="1"/>
    <col min="10260" max="10260" width="9.33203125" style="48"/>
    <col min="10261" max="10261" width="11.5" style="48" bestFit="1" customWidth="1"/>
    <col min="10262" max="10496" width="9.33203125" style="48"/>
    <col min="10497" max="10497" width="14.83203125" style="48" customWidth="1"/>
    <col min="10498" max="10498" width="1" style="48" customWidth="1"/>
    <col min="10499" max="10499" width="51.83203125" style="48" customWidth="1"/>
    <col min="10500" max="10500" width="0" style="48" hidden="1" customWidth="1"/>
    <col min="10501" max="10501" width="18.33203125" style="48" customWidth="1"/>
    <col min="10502" max="10502" width="7.83203125" style="48" bestFit="1" customWidth="1"/>
    <col min="10503" max="10503" width="9.33203125" style="48"/>
    <col min="10504" max="10504" width="10.5" style="48" customWidth="1"/>
    <col min="10505" max="10505" width="0" style="48" hidden="1" customWidth="1"/>
    <col min="10506" max="10508" width="16.5" style="48" customWidth="1"/>
    <col min="10509" max="10510" width="0" style="48" hidden="1" customWidth="1"/>
    <col min="10511" max="10511" width="1" style="48" customWidth="1"/>
    <col min="10512" max="10512" width="9.33203125" style="48"/>
    <col min="10513" max="10513" width="10" style="48" bestFit="1" customWidth="1"/>
    <col min="10514" max="10514" width="14.6640625" style="48" customWidth="1"/>
    <col min="10515" max="10515" width="12.5" style="48" customWidth="1"/>
    <col min="10516" max="10516" width="9.33203125" style="48"/>
    <col min="10517" max="10517" width="11.5" style="48" bestFit="1" customWidth="1"/>
    <col min="10518" max="10752" width="9.33203125" style="48"/>
    <col min="10753" max="10753" width="14.83203125" style="48" customWidth="1"/>
    <col min="10754" max="10754" width="1" style="48" customWidth="1"/>
    <col min="10755" max="10755" width="51.83203125" style="48" customWidth="1"/>
    <col min="10756" max="10756" width="0" style="48" hidden="1" customWidth="1"/>
    <col min="10757" max="10757" width="18.33203125" style="48" customWidth="1"/>
    <col min="10758" max="10758" width="7.83203125" style="48" bestFit="1" customWidth="1"/>
    <col min="10759" max="10759" width="9.33203125" style="48"/>
    <col min="10760" max="10760" width="10.5" style="48" customWidth="1"/>
    <col min="10761" max="10761" width="0" style="48" hidden="1" customWidth="1"/>
    <col min="10762" max="10764" width="16.5" style="48" customWidth="1"/>
    <col min="10765" max="10766" width="0" style="48" hidden="1" customWidth="1"/>
    <col min="10767" max="10767" width="1" style="48" customWidth="1"/>
    <col min="10768" max="10768" width="9.33203125" style="48"/>
    <col min="10769" max="10769" width="10" style="48" bestFit="1" customWidth="1"/>
    <col min="10770" max="10770" width="14.6640625" style="48" customWidth="1"/>
    <col min="10771" max="10771" width="12.5" style="48" customWidth="1"/>
    <col min="10772" max="10772" width="9.33203125" style="48"/>
    <col min="10773" max="10773" width="11.5" style="48" bestFit="1" customWidth="1"/>
    <col min="10774" max="11008" width="9.33203125" style="48"/>
    <col min="11009" max="11009" width="14.83203125" style="48" customWidth="1"/>
    <col min="11010" max="11010" width="1" style="48" customWidth="1"/>
    <col min="11011" max="11011" width="51.83203125" style="48" customWidth="1"/>
    <col min="11012" max="11012" width="0" style="48" hidden="1" customWidth="1"/>
    <col min="11013" max="11013" width="18.33203125" style="48" customWidth="1"/>
    <col min="11014" max="11014" width="7.83203125" style="48" bestFit="1" customWidth="1"/>
    <col min="11015" max="11015" width="9.33203125" style="48"/>
    <col min="11016" max="11016" width="10.5" style="48" customWidth="1"/>
    <col min="11017" max="11017" width="0" style="48" hidden="1" customWidth="1"/>
    <col min="11018" max="11020" width="16.5" style="48" customWidth="1"/>
    <col min="11021" max="11022" width="0" style="48" hidden="1" customWidth="1"/>
    <col min="11023" max="11023" width="1" style="48" customWidth="1"/>
    <col min="11024" max="11024" width="9.33203125" style="48"/>
    <col min="11025" max="11025" width="10" style="48" bestFit="1" customWidth="1"/>
    <col min="11026" max="11026" width="14.6640625" style="48" customWidth="1"/>
    <col min="11027" max="11027" width="12.5" style="48" customWidth="1"/>
    <col min="11028" max="11028" width="9.33203125" style="48"/>
    <col min="11029" max="11029" width="11.5" style="48" bestFit="1" customWidth="1"/>
    <col min="11030" max="11264" width="9.33203125" style="48"/>
    <col min="11265" max="11265" width="14.83203125" style="48" customWidth="1"/>
    <col min="11266" max="11266" width="1" style="48" customWidth="1"/>
    <col min="11267" max="11267" width="51.83203125" style="48" customWidth="1"/>
    <col min="11268" max="11268" width="0" style="48" hidden="1" customWidth="1"/>
    <col min="11269" max="11269" width="18.33203125" style="48" customWidth="1"/>
    <col min="11270" max="11270" width="7.83203125" style="48" bestFit="1" customWidth="1"/>
    <col min="11271" max="11271" width="9.33203125" style="48"/>
    <col min="11272" max="11272" width="10.5" style="48" customWidth="1"/>
    <col min="11273" max="11273" width="0" style="48" hidden="1" customWidth="1"/>
    <col min="11274" max="11276" width="16.5" style="48" customWidth="1"/>
    <col min="11277" max="11278" width="0" style="48" hidden="1" customWidth="1"/>
    <col min="11279" max="11279" width="1" style="48" customWidth="1"/>
    <col min="11280" max="11280" width="9.33203125" style="48"/>
    <col min="11281" max="11281" width="10" style="48" bestFit="1" customWidth="1"/>
    <col min="11282" max="11282" width="14.6640625" style="48" customWidth="1"/>
    <col min="11283" max="11283" width="12.5" style="48" customWidth="1"/>
    <col min="11284" max="11284" width="9.33203125" style="48"/>
    <col min="11285" max="11285" width="11.5" style="48" bestFit="1" customWidth="1"/>
    <col min="11286" max="11520" width="9.33203125" style="48"/>
    <col min="11521" max="11521" width="14.83203125" style="48" customWidth="1"/>
    <col min="11522" max="11522" width="1" style="48" customWidth="1"/>
    <col min="11523" max="11523" width="51.83203125" style="48" customWidth="1"/>
    <col min="11524" max="11524" width="0" style="48" hidden="1" customWidth="1"/>
    <col min="11525" max="11525" width="18.33203125" style="48" customWidth="1"/>
    <col min="11526" max="11526" width="7.83203125" style="48" bestFit="1" customWidth="1"/>
    <col min="11527" max="11527" width="9.33203125" style="48"/>
    <col min="11528" max="11528" width="10.5" style="48" customWidth="1"/>
    <col min="11529" max="11529" width="0" style="48" hidden="1" customWidth="1"/>
    <col min="11530" max="11532" width="16.5" style="48" customWidth="1"/>
    <col min="11533" max="11534" width="0" style="48" hidden="1" customWidth="1"/>
    <col min="11535" max="11535" width="1" style="48" customWidth="1"/>
    <col min="11536" max="11536" width="9.33203125" style="48"/>
    <col min="11537" max="11537" width="10" style="48" bestFit="1" customWidth="1"/>
    <col min="11538" max="11538" width="14.6640625" style="48" customWidth="1"/>
    <col min="11539" max="11539" width="12.5" style="48" customWidth="1"/>
    <col min="11540" max="11540" width="9.33203125" style="48"/>
    <col min="11541" max="11541" width="11.5" style="48" bestFit="1" customWidth="1"/>
    <col min="11542" max="11776" width="9.33203125" style="48"/>
    <col min="11777" max="11777" width="14.83203125" style="48" customWidth="1"/>
    <col min="11778" max="11778" width="1" style="48" customWidth="1"/>
    <col min="11779" max="11779" width="51.83203125" style="48" customWidth="1"/>
    <col min="11780" max="11780" width="0" style="48" hidden="1" customWidth="1"/>
    <col min="11781" max="11781" width="18.33203125" style="48" customWidth="1"/>
    <col min="11782" max="11782" width="7.83203125" style="48" bestFit="1" customWidth="1"/>
    <col min="11783" max="11783" width="9.33203125" style="48"/>
    <col min="11784" max="11784" width="10.5" style="48" customWidth="1"/>
    <col min="11785" max="11785" width="0" style="48" hidden="1" customWidth="1"/>
    <col min="11786" max="11788" width="16.5" style="48" customWidth="1"/>
    <col min="11789" max="11790" width="0" style="48" hidden="1" customWidth="1"/>
    <col min="11791" max="11791" width="1" style="48" customWidth="1"/>
    <col min="11792" max="11792" width="9.33203125" style="48"/>
    <col min="11793" max="11793" width="10" style="48" bestFit="1" customWidth="1"/>
    <col min="11794" max="11794" width="14.6640625" style="48" customWidth="1"/>
    <col min="11795" max="11795" width="12.5" style="48" customWidth="1"/>
    <col min="11796" max="11796" width="9.33203125" style="48"/>
    <col min="11797" max="11797" width="11.5" style="48" bestFit="1" customWidth="1"/>
    <col min="11798" max="12032" width="9.33203125" style="48"/>
    <col min="12033" max="12033" width="14.83203125" style="48" customWidth="1"/>
    <col min="12034" max="12034" width="1" style="48" customWidth="1"/>
    <col min="12035" max="12035" width="51.83203125" style="48" customWidth="1"/>
    <col min="12036" max="12036" width="0" style="48" hidden="1" customWidth="1"/>
    <col min="12037" max="12037" width="18.33203125" style="48" customWidth="1"/>
    <col min="12038" max="12038" width="7.83203125" style="48" bestFit="1" customWidth="1"/>
    <col min="12039" max="12039" width="9.33203125" style="48"/>
    <col min="12040" max="12040" width="10.5" style="48" customWidth="1"/>
    <col min="12041" max="12041" width="0" style="48" hidden="1" customWidth="1"/>
    <col min="12042" max="12044" width="16.5" style="48" customWidth="1"/>
    <col min="12045" max="12046" width="0" style="48" hidden="1" customWidth="1"/>
    <col min="12047" max="12047" width="1" style="48" customWidth="1"/>
    <col min="12048" max="12048" width="9.33203125" style="48"/>
    <col min="12049" max="12049" width="10" style="48" bestFit="1" customWidth="1"/>
    <col min="12050" max="12050" width="14.6640625" style="48" customWidth="1"/>
    <col min="12051" max="12051" width="12.5" style="48" customWidth="1"/>
    <col min="12052" max="12052" width="9.33203125" style="48"/>
    <col min="12053" max="12053" width="11.5" style="48" bestFit="1" customWidth="1"/>
    <col min="12054" max="12288" width="9.33203125" style="48"/>
    <col min="12289" max="12289" width="14.83203125" style="48" customWidth="1"/>
    <col min="12290" max="12290" width="1" style="48" customWidth="1"/>
    <col min="12291" max="12291" width="51.83203125" style="48" customWidth="1"/>
    <col min="12292" max="12292" width="0" style="48" hidden="1" customWidth="1"/>
    <col min="12293" max="12293" width="18.33203125" style="48" customWidth="1"/>
    <col min="12294" max="12294" width="7.83203125" style="48" bestFit="1" customWidth="1"/>
    <col min="12295" max="12295" width="9.33203125" style="48"/>
    <col min="12296" max="12296" width="10.5" style="48" customWidth="1"/>
    <col min="12297" max="12297" width="0" style="48" hidden="1" customWidth="1"/>
    <col min="12298" max="12300" width="16.5" style="48" customWidth="1"/>
    <col min="12301" max="12302" width="0" style="48" hidden="1" customWidth="1"/>
    <col min="12303" max="12303" width="1" style="48" customWidth="1"/>
    <col min="12304" max="12304" width="9.33203125" style="48"/>
    <col min="12305" max="12305" width="10" style="48" bestFit="1" customWidth="1"/>
    <col min="12306" max="12306" width="14.6640625" style="48" customWidth="1"/>
    <col min="12307" max="12307" width="12.5" style="48" customWidth="1"/>
    <col min="12308" max="12308" width="9.33203125" style="48"/>
    <col min="12309" max="12309" width="11.5" style="48" bestFit="1" customWidth="1"/>
    <col min="12310" max="12544" width="9.33203125" style="48"/>
    <col min="12545" max="12545" width="14.83203125" style="48" customWidth="1"/>
    <col min="12546" max="12546" width="1" style="48" customWidth="1"/>
    <col min="12547" max="12547" width="51.83203125" style="48" customWidth="1"/>
    <col min="12548" max="12548" width="0" style="48" hidden="1" customWidth="1"/>
    <col min="12549" max="12549" width="18.33203125" style="48" customWidth="1"/>
    <col min="12550" max="12550" width="7.83203125" style="48" bestFit="1" customWidth="1"/>
    <col min="12551" max="12551" width="9.33203125" style="48"/>
    <col min="12552" max="12552" width="10.5" style="48" customWidth="1"/>
    <col min="12553" max="12553" width="0" style="48" hidden="1" customWidth="1"/>
    <col min="12554" max="12556" width="16.5" style="48" customWidth="1"/>
    <col min="12557" max="12558" width="0" style="48" hidden="1" customWidth="1"/>
    <col min="12559" max="12559" width="1" style="48" customWidth="1"/>
    <col min="12560" max="12560" width="9.33203125" style="48"/>
    <col min="12561" max="12561" width="10" style="48" bestFit="1" customWidth="1"/>
    <col min="12562" max="12562" width="14.6640625" style="48" customWidth="1"/>
    <col min="12563" max="12563" width="12.5" style="48" customWidth="1"/>
    <col min="12564" max="12564" width="9.33203125" style="48"/>
    <col min="12565" max="12565" width="11.5" style="48" bestFit="1" customWidth="1"/>
    <col min="12566" max="12800" width="9.33203125" style="48"/>
    <col min="12801" max="12801" width="14.83203125" style="48" customWidth="1"/>
    <col min="12802" max="12802" width="1" style="48" customWidth="1"/>
    <col min="12803" max="12803" width="51.83203125" style="48" customWidth="1"/>
    <col min="12804" max="12804" width="0" style="48" hidden="1" customWidth="1"/>
    <col min="12805" max="12805" width="18.33203125" style="48" customWidth="1"/>
    <col min="12806" max="12806" width="7.83203125" style="48" bestFit="1" customWidth="1"/>
    <col min="12807" max="12807" width="9.33203125" style="48"/>
    <col min="12808" max="12808" width="10.5" style="48" customWidth="1"/>
    <col min="12809" max="12809" width="0" style="48" hidden="1" customWidth="1"/>
    <col min="12810" max="12812" width="16.5" style="48" customWidth="1"/>
    <col min="12813" max="12814" width="0" style="48" hidden="1" customWidth="1"/>
    <col min="12815" max="12815" width="1" style="48" customWidth="1"/>
    <col min="12816" max="12816" width="9.33203125" style="48"/>
    <col min="12817" max="12817" width="10" style="48" bestFit="1" customWidth="1"/>
    <col min="12818" max="12818" width="14.6640625" style="48" customWidth="1"/>
    <col min="12819" max="12819" width="12.5" style="48" customWidth="1"/>
    <col min="12820" max="12820" width="9.33203125" style="48"/>
    <col min="12821" max="12821" width="11.5" style="48" bestFit="1" customWidth="1"/>
    <col min="12822" max="13056" width="9.33203125" style="48"/>
    <col min="13057" max="13057" width="14.83203125" style="48" customWidth="1"/>
    <col min="13058" max="13058" width="1" style="48" customWidth="1"/>
    <col min="13059" max="13059" width="51.83203125" style="48" customWidth="1"/>
    <col min="13060" max="13060" width="0" style="48" hidden="1" customWidth="1"/>
    <col min="13061" max="13061" width="18.33203125" style="48" customWidth="1"/>
    <col min="13062" max="13062" width="7.83203125" style="48" bestFit="1" customWidth="1"/>
    <col min="13063" max="13063" width="9.33203125" style="48"/>
    <col min="13064" max="13064" width="10.5" style="48" customWidth="1"/>
    <col min="13065" max="13065" width="0" style="48" hidden="1" customWidth="1"/>
    <col min="13066" max="13068" width="16.5" style="48" customWidth="1"/>
    <col min="13069" max="13070" width="0" style="48" hidden="1" customWidth="1"/>
    <col min="13071" max="13071" width="1" style="48" customWidth="1"/>
    <col min="13072" max="13072" width="9.33203125" style="48"/>
    <col min="13073" max="13073" width="10" style="48" bestFit="1" customWidth="1"/>
    <col min="13074" max="13074" width="14.6640625" style="48" customWidth="1"/>
    <col min="13075" max="13075" width="12.5" style="48" customWidth="1"/>
    <col min="13076" max="13076" width="9.33203125" style="48"/>
    <col min="13077" max="13077" width="11.5" style="48" bestFit="1" customWidth="1"/>
    <col min="13078" max="13312" width="9.33203125" style="48"/>
    <col min="13313" max="13313" width="14.83203125" style="48" customWidth="1"/>
    <col min="13314" max="13314" width="1" style="48" customWidth="1"/>
    <col min="13315" max="13315" width="51.83203125" style="48" customWidth="1"/>
    <col min="13316" max="13316" width="0" style="48" hidden="1" customWidth="1"/>
    <col min="13317" max="13317" width="18.33203125" style="48" customWidth="1"/>
    <col min="13318" max="13318" width="7.83203125" style="48" bestFit="1" customWidth="1"/>
    <col min="13319" max="13319" width="9.33203125" style="48"/>
    <col min="13320" max="13320" width="10.5" style="48" customWidth="1"/>
    <col min="13321" max="13321" width="0" style="48" hidden="1" customWidth="1"/>
    <col min="13322" max="13324" width="16.5" style="48" customWidth="1"/>
    <col min="13325" max="13326" width="0" style="48" hidden="1" customWidth="1"/>
    <col min="13327" max="13327" width="1" style="48" customWidth="1"/>
    <col min="13328" max="13328" width="9.33203125" style="48"/>
    <col min="13329" max="13329" width="10" style="48" bestFit="1" customWidth="1"/>
    <col min="13330" max="13330" width="14.6640625" style="48" customWidth="1"/>
    <col min="13331" max="13331" width="12.5" style="48" customWidth="1"/>
    <col min="13332" max="13332" width="9.33203125" style="48"/>
    <col min="13333" max="13333" width="11.5" style="48" bestFit="1" customWidth="1"/>
    <col min="13334" max="13568" width="9.33203125" style="48"/>
    <col min="13569" max="13569" width="14.83203125" style="48" customWidth="1"/>
    <col min="13570" max="13570" width="1" style="48" customWidth="1"/>
    <col min="13571" max="13571" width="51.83203125" style="48" customWidth="1"/>
    <col min="13572" max="13572" width="0" style="48" hidden="1" customWidth="1"/>
    <col min="13573" max="13573" width="18.33203125" style="48" customWidth="1"/>
    <col min="13574" max="13574" width="7.83203125" style="48" bestFit="1" customWidth="1"/>
    <col min="13575" max="13575" width="9.33203125" style="48"/>
    <col min="13576" max="13576" width="10.5" style="48" customWidth="1"/>
    <col min="13577" max="13577" width="0" style="48" hidden="1" customWidth="1"/>
    <col min="13578" max="13580" width="16.5" style="48" customWidth="1"/>
    <col min="13581" max="13582" width="0" style="48" hidden="1" customWidth="1"/>
    <col min="13583" max="13583" width="1" style="48" customWidth="1"/>
    <col min="13584" max="13584" width="9.33203125" style="48"/>
    <col min="13585" max="13585" width="10" style="48" bestFit="1" customWidth="1"/>
    <col min="13586" max="13586" width="14.6640625" style="48" customWidth="1"/>
    <col min="13587" max="13587" width="12.5" style="48" customWidth="1"/>
    <col min="13588" max="13588" width="9.33203125" style="48"/>
    <col min="13589" max="13589" width="11.5" style="48" bestFit="1" customWidth="1"/>
    <col min="13590" max="13824" width="9.33203125" style="48"/>
    <col min="13825" max="13825" width="14.83203125" style="48" customWidth="1"/>
    <col min="13826" max="13826" width="1" style="48" customWidth="1"/>
    <col min="13827" max="13827" width="51.83203125" style="48" customWidth="1"/>
    <col min="13828" max="13828" width="0" style="48" hidden="1" customWidth="1"/>
    <col min="13829" max="13829" width="18.33203125" style="48" customWidth="1"/>
    <col min="13830" max="13830" width="7.83203125" style="48" bestFit="1" customWidth="1"/>
    <col min="13831" max="13831" width="9.33203125" style="48"/>
    <col min="13832" max="13832" width="10.5" style="48" customWidth="1"/>
    <col min="13833" max="13833" width="0" style="48" hidden="1" customWidth="1"/>
    <col min="13834" max="13836" width="16.5" style="48" customWidth="1"/>
    <col min="13837" max="13838" width="0" style="48" hidden="1" customWidth="1"/>
    <col min="13839" max="13839" width="1" style="48" customWidth="1"/>
    <col min="13840" max="13840" width="9.33203125" style="48"/>
    <col min="13841" max="13841" width="10" style="48" bestFit="1" customWidth="1"/>
    <col min="13842" max="13842" width="14.6640625" style="48" customWidth="1"/>
    <col min="13843" max="13843" width="12.5" style="48" customWidth="1"/>
    <col min="13844" max="13844" width="9.33203125" style="48"/>
    <col min="13845" max="13845" width="11.5" style="48" bestFit="1" customWidth="1"/>
    <col min="13846" max="14080" width="9.33203125" style="48"/>
    <col min="14081" max="14081" width="14.83203125" style="48" customWidth="1"/>
    <col min="14082" max="14082" width="1" style="48" customWidth="1"/>
    <col min="14083" max="14083" width="51.83203125" style="48" customWidth="1"/>
    <col min="14084" max="14084" width="0" style="48" hidden="1" customWidth="1"/>
    <col min="14085" max="14085" width="18.33203125" style="48" customWidth="1"/>
    <col min="14086" max="14086" width="7.83203125" style="48" bestFit="1" customWidth="1"/>
    <col min="14087" max="14087" width="9.33203125" style="48"/>
    <col min="14088" max="14088" width="10.5" style="48" customWidth="1"/>
    <col min="14089" max="14089" width="0" style="48" hidden="1" customWidth="1"/>
    <col min="14090" max="14092" width="16.5" style="48" customWidth="1"/>
    <col min="14093" max="14094" width="0" style="48" hidden="1" customWidth="1"/>
    <col min="14095" max="14095" width="1" style="48" customWidth="1"/>
    <col min="14096" max="14096" width="9.33203125" style="48"/>
    <col min="14097" max="14097" width="10" style="48" bestFit="1" customWidth="1"/>
    <col min="14098" max="14098" width="14.6640625" style="48" customWidth="1"/>
    <col min="14099" max="14099" width="12.5" style="48" customWidth="1"/>
    <col min="14100" max="14100" width="9.33203125" style="48"/>
    <col min="14101" max="14101" width="11.5" style="48" bestFit="1" customWidth="1"/>
    <col min="14102" max="14336" width="9.33203125" style="48"/>
    <col min="14337" max="14337" width="14.83203125" style="48" customWidth="1"/>
    <col min="14338" max="14338" width="1" style="48" customWidth="1"/>
    <col min="14339" max="14339" width="51.83203125" style="48" customWidth="1"/>
    <col min="14340" max="14340" width="0" style="48" hidden="1" customWidth="1"/>
    <col min="14341" max="14341" width="18.33203125" style="48" customWidth="1"/>
    <col min="14342" max="14342" width="7.83203125" style="48" bestFit="1" customWidth="1"/>
    <col min="14343" max="14343" width="9.33203125" style="48"/>
    <col min="14344" max="14344" width="10.5" style="48" customWidth="1"/>
    <col min="14345" max="14345" width="0" style="48" hidden="1" customWidth="1"/>
    <col min="14346" max="14348" width="16.5" style="48" customWidth="1"/>
    <col min="14349" max="14350" width="0" style="48" hidden="1" customWidth="1"/>
    <col min="14351" max="14351" width="1" style="48" customWidth="1"/>
    <col min="14352" max="14352" width="9.33203125" style="48"/>
    <col min="14353" max="14353" width="10" style="48" bestFit="1" customWidth="1"/>
    <col min="14354" max="14354" width="14.6640625" style="48" customWidth="1"/>
    <col min="14355" max="14355" width="12.5" style="48" customWidth="1"/>
    <col min="14356" max="14356" width="9.33203125" style="48"/>
    <col min="14357" max="14357" width="11.5" style="48" bestFit="1" customWidth="1"/>
    <col min="14358" max="14592" width="9.33203125" style="48"/>
    <col min="14593" max="14593" width="14.83203125" style="48" customWidth="1"/>
    <col min="14594" max="14594" width="1" style="48" customWidth="1"/>
    <col min="14595" max="14595" width="51.83203125" style="48" customWidth="1"/>
    <col min="14596" max="14596" width="0" style="48" hidden="1" customWidth="1"/>
    <col min="14597" max="14597" width="18.33203125" style="48" customWidth="1"/>
    <col min="14598" max="14598" width="7.83203125" style="48" bestFit="1" customWidth="1"/>
    <col min="14599" max="14599" width="9.33203125" style="48"/>
    <col min="14600" max="14600" width="10.5" style="48" customWidth="1"/>
    <col min="14601" max="14601" width="0" style="48" hidden="1" customWidth="1"/>
    <col min="14602" max="14604" width="16.5" style="48" customWidth="1"/>
    <col min="14605" max="14606" width="0" style="48" hidden="1" customWidth="1"/>
    <col min="14607" max="14607" width="1" style="48" customWidth="1"/>
    <col min="14608" max="14608" width="9.33203125" style="48"/>
    <col min="14609" max="14609" width="10" style="48" bestFit="1" customWidth="1"/>
    <col min="14610" max="14610" width="14.6640625" style="48" customWidth="1"/>
    <col min="14611" max="14611" width="12.5" style="48" customWidth="1"/>
    <col min="14612" max="14612" width="9.33203125" style="48"/>
    <col min="14613" max="14613" width="11.5" style="48" bestFit="1" customWidth="1"/>
    <col min="14614" max="14848" width="9.33203125" style="48"/>
    <col min="14849" max="14849" width="14.83203125" style="48" customWidth="1"/>
    <col min="14850" max="14850" width="1" style="48" customWidth="1"/>
    <col min="14851" max="14851" width="51.83203125" style="48" customWidth="1"/>
    <col min="14852" max="14852" width="0" style="48" hidden="1" customWidth="1"/>
    <col min="14853" max="14853" width="18.33203125" style="48" customWidth="1"/>
    <col min="14854" max="14854" width="7.83203125" style="48" bestFit="1" customWidth="1"/>
    <col min="14855" max="14855" width="9.33203125" style="48"/>
    <col min="14856" max="14856" width="10.5" style="48" customWidth="1"/>
    <col min="14857" max="14857" width="0" style="48" hidden="1" customWidth="1"/>
    <col min="14858" max="14860" width="16.5" style="48" customWidth="1"/>
    <col min="14861" max="14862" width="0" style="48" hidden="1" customWidth="1"/>
    <col min="14863" max="14863" width="1" style="48" customWidth="1"/>
    <col min="14864" max="14864" width="9.33203125" style="48"/>
    <col min="14865" max="14865" width="10" style="48" bestFit="1" customWidth="1"/>
    <col min="14866" max="14866" width="14.6640625" style="48" customWidth="1"/>
    <col min="14867" max="14867" width="12.5" style="48" customWidth="1"/>
    <col min="14868" max="14868" width="9.33203125" style="48"/>
    <col min="14869" max="14869" width="11.5" style="48" bestFit="1" customWidth="1"/>
    <col min="14870" max="15104" width="9.33203125" style="48"/>
    <col min="15105" max="15105" width="14.83203125" style="48" customWidth="1"/>
    <col min="15106" max="15106" width="1" style="48" customWidth="1"/>
    <col min="15107" max="15107" width="51.83203125" style="48" customWidth="1"/>
    <col min="15108" max="15108" width="0" style="48" hidden="1" customWidth="1"/>
    <col min="15109" max="15109" width="18.33203125" style="48" customWidth="1"/>
    <col min="15110" max="15110" width="7.83203125" style="48" bestFit="1" customWidth="1"/>
    <col min="15111" max="15111" width="9.33203125" style="48"/>
    <col min="15112" max="15112" width="10.5" style="48" customWidth="1"/>
    <col min="15113" max="15113" width="0" style="48" hidden="1" customWidth="1"/>
    <col min="15114" max="15116" width="16.5" style="48" customWidth="1"/>
    <col min="15117" max="15118" width="0" style="48" hidden="1" customWidth="1"/>
    <col min="15119" max="15119" width="1" style="48" customWidth="1"/>
    <col min="15120" max="15120" width="9.33203125" style="48"/>
    <col min="15121" max="15121" width="10" style="48" bestFit="1" customWidth="1"/>
    <col min="15122" max="15122" width="14.6640625" style="48" customWidth="1"/>
    <col min="15123" max="15123" width="12.5" style="48" customWidth="1"/>
    <col min="15124" max="15124" width="9.33203125" style="48"/>
    <col min="15125" max="15125" width="11.5" style="48" bestFit="1" customWidth="1"/>
    <col min="15126" max="15360" width="9.33203125" style="48"/>
    <col min="15361" max="15361" width="14.83203125" style="48" customWidth="1"/>
    <col min="15362" max="15362" width="1" style="48" customWidth="1"/>
    <col min="15363" max="15363" width="51.83203125" style="48" customWidth="1"/>
    <col min="15364" max="15364" width="0" style="48" hidden="1" customWidth="1"/>
    <col min="15365" max="15365" width="18.33203125" style="48" customWidth="1"/>
    <col min="15366" max="15366" width="7.83203125" style="48" bestFit="1" customWidth="1"/>
    <col min="15367" max="15367" width="9.33203125" style="48"/>
    <col min="15368" max="15368" width="10.5" style="48" customWidth="1"/>
    <col min="15369" max="15369" width="0" style="48" hidden="1" customWidth="1"/>
    <col min="15370" max="15372" width="16.5" style="48" customWidth="1"/>
    <col min="15373" max="15374" width="0" style="48" hidden="1" customWidth="1"/>
    <col min="15375" max="15375" width="1" style="48" customWidth="1"/>
    <col min="15376" max="15376" width="9.33203125" style="48"/>
    <col min="15377" max="15377" width="10" style="48" bestFit="1" customWidth="1"/>
    <col min="15378" max="15378" width="14.6640625" style="48" customWidth="1"/>
    <col min="15379" max="15379" width="12.5" style="48" customWidth="1"/>
    <col min="15380" max="15380" width="9.33203125" style="48"/>
    <col min="15381" max="15381" width="11.5" style="48" bestFit="1" customWidth="1"/>
    <col min="15382" max="15616" width="9.33203125" style="48"/>
    <col min="15617" max="15617" width="14.83203125" style="48" customWidth="1"/>
    <col min="15618" max="15618" width="1" style="48" customWidth="1"/>
    <col min="15619" max="15619" width="51.83203125" style="48" customWidth="1"/>
    <col min="15620" max="15620" width="0" style="48" hidden="1" customWidth="1"/>
    <col min="15621" max="15621" width="18.33203125" style="48" customWidth="1"/>
    <col min="15622" max="15622" width="7.83203125" style="48" bestFit="1" customWidth="1"/>
    <col min="15623" max="15623" width="9.33203125" style="48"/>
    <col min="15624" max="15624" width="10.5" style="48" customWidth="1"/>
    <col min="15625" max="15625" width="0" style="48" hidden="1" customWidth="1"/>
    <col min="15626" max="15628" width="16.5" style="48" customWidth="1"/>
    <col min="15629" max="15630" width="0" style="48" hidden="1" customWidth="1"/>
    <col min="15631" max="15631" width="1" style="48" customWidth="1"/>
    <col min="15632" max="15632" width="9.33203125" style="48"/>
    <col min="15633" max="15633" width="10" style="48" bestFit="1" customWidth="1"/>
    <col min="15634" max="15634" width="14.6640625" style="48" customWidth="1"/>
    <col min="15635" max="15635" width="12.5" style="48" customWidth="1"/>
    <col min="15636" max="15636" width="9.33203125" style="48"/>
    <col min="15637" max="15637" width="11.5" style="48" bestFit="1" customWidth="1"/>
    <col min="15638" max="15872" width="9.33203125" style="48"/>
    <col min="15873" max="15873" width="14.83203125" style="48" customWidth="1"/>
    <col min="15874" max="15874" width="1" style="48" customWidth="1"/>
    <col min="15875" max="15875" width="51.83203125" style="48" customWidth="1"/>
    <col min="15876" max="15876" width="0" style="48" hidden="1" customWidth="1"/>
    <col min="15877" max="15877" width="18.33203125" style="48" customWidth="1"/>
    <col min="15878" max="15878" width="7.83203125" style="48" bestFit="1" customWidth="1"/>
    <col min="15879" max="15879" width="9.33203125" style="48"/>
    <col min="15880" max="15880" width="10.5" style="48" customWidth="1"/>
    <col min="15881" max="15881" width="0" style="48" hidden="1" customWidth="1"/>
    <col min="15882" max="15884" width="16.5" style="48" customWidth="1"/>
    <col min="15885" max="15886" width="0" style="48" hidden="1" customWidth="1"/>
    <col min="15887" max="15887" width="1" style="48" customWidth="1"/>
    <col min="15888" max="15888" width="9.33203125" style="48"/>
    <col min="15889" max="15889" width="10" style="48" bestFit="1" customWidth="1"/>
    <col min="15890" max="15890" width="14.6640625" style="48" customWidth="1"/>
    <col min="15891" max="15891" width="12.5" style="48" customWidth="1"/>
    <col min="15892" max="15892" width="9.33203125" style="48"/>
    <col min="15893" max="15893" width="11.5" style="48" bestFit="1" customWidth="1"/>
    <col min="15894" max="16128" width="9.33203125" style="48"/>
    <col min="16129" max="16129" width="14.83203125" style="48" customWidth="1"/>
    <col min="16130" max="16130" width="1" style="48" customWidth="1"/>
    <col min="16131" max="16131" width="51.83203125" style="48" customWidth="1"/>
    <col min="16132" max="16132" width="0" style="48" hidden="1" customWidth="1"/>
    <col min="16133" max="16133" width="18.33203125" style="48" customWidth="1"/>
    <col min="16134" max="16134" width="7.83203125" style="48" bestFit="1" customWidth="1"/>
    <col min="16135" max="16135" width="9.33203125" style="48"/>
    <col min="16136" max="16136" width="10.5" style="48" customWidth="1"/>
    <col min="16137" max="16137" width="0" style="48" hidden="1" customWidth="1"/>
    <col min="16138" max="16140" width="16.5" style="48" customWidth="1"/>
    <col min="16141" max="16142" width="0" style="48" hidden="1" customWidth="1"/>
    <col min="16143" max="16143" width="1" style="48" customWidth="1"/>
    <col min="16144" max="16144" width="9.33203125" style="48"/>
    <col min="16145" max="16145" width="10" style="48" bestFit="1" customWidth="1"/>
    <col min="16146" max="16146" width="14.6640625" style="48" customWidth="1"/>
    <col min="16147" max="16147" width="12.5" style="48" customWidth="1"/>
    <col min="16148" max="16148" width="9.33203125" style="48"/>
    <col min="16149" max="16149" width="11.5" style="48" bestFit="1" customWidth="1"/>
    <col min="16150" max="16384" width="9.33203125" style="48"/>
  </cols>
  <sheetData>
    <row r="2" spans="1:29" ht="33" customHeight="1">
      <c r="C2" s="51" t="s">
        <v>40</v>
      </c>
      <c r="D2" s="52"/>
      <c r="E2" s="53"/>
      <c r="F2" s="52"/>
      <c r="G2" s="52"/>
      <c r="H2" s="52"/>
      <c r="I2" s="52"/>
      <c r="K2" s="52"/>
      <c r="L2" s="52"/>
      <c r="M2" s="52"/>
    </row>
    <row r="3" spans="1:29" s="55" customFormat="1" ht="18" customHeight="1">
      <c r="A3" s="54"/>
      <c r="C3" s="56"/>
      <c r="D3" s="57"/>
      <c r="E3" s="58"/>
      <c r="F3" s="57"/>
      <c r="G3" s="57"/>
      <c r="H3" s="57"/>
      <c r="I3" s="57"/>
      <c r="J3" s="57"/>
      <c r="K3" s="57"/>
      <c r="L3" s="57"/>
      <c r="M3" s="57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</row>
    <row r="4" spans="1:29" s="55" customFormat="1" ht="18" customHeight="1">
      <c r="A4" s="54"/>
      <c r="C4" s="46" t="str">
        <f t="shared" ref="C4:C12" si="0">V_LIB</f>
        <v>Datum: 01.06.2016</v>
      </c>
      <c r="D4" s="57"/>
      <c r="E4" s="58"/>
      <c r="F4" s="57"/>
      <c r="G4" s="57"/>
      <c r="H4" s="57"/>
      <c r="I4" s="57"/>
      <c r="J4" s="57"/>
      <c r="K4" s="57"/>
      <c r="L4" s="57"/>
      <c r="M4" s="57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</row>
    <row r="5" spans="1:29" s="55" customFormat="1" ht="18" customHeight="1">
      <c r="A5" s="54"/>
      <c r="C5" s="56" t="str">
        <f>V_LIB</f>
        <v>Model: CL4/CK4</v>
      </c>
      <c r="D5" s="57"/>
      <c r="E5" s="58"/>
      <c r="F5" s="57"/>
      <c r="G5" s="57"/>
      <c r="H5" s="57"/>
      <c r="I5" s="57"/>
      <c r="J5" s="57"/>
      <c r="K5" s="57"/>
      <c r="L5" s="57"/>
      <c r="M5" s="57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</row>
    <row r="6" spans="1:29" s="55" customFormat="1" ht="30" customHeight="1">
      <c r="A6" s="54"/>
      <c r="C6" s="59" t="str">
        <f>V_LIB</f>
        <v>CLIO BERLINE</v>
      </c>
      <c r="D6" s="57"/>
      <c r="E6" s="58"/>
      <c r="F6" s="57"/>
      <c r="G6" s="57"/>
      <c r="H6" s="57"/>
      <c r="I6" s="57"/>
      <c r="J6" s="57"/>
      <c r="K6" s="57"/>
      <c r="L6" s="57"/>
      <c r="M6" s="57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</row>
    <row r="7" spans="1:29" s="55" customFormat="1" ht="45">
      <c r="A7" s="54"/>
      <c r="C7" s="60" t="str">
        <f t="shared" si="0"/>
        <v>Verzije s benzinskim motorom</v>
      </c>
      <c r="D7" s="61"/>
      <c r="E7" s="61" t="s">
        <v>41</v>
      </c>
      <c r="F7" s="61" t="s">
        <v>22</v>
      </c>
      <c r="G7" s="62" t="s">
        <v>42</v>
      </c>
      <c r="H7" s="62" t="s">
        <v>43</v>
      </c>
      <c r="I7" s="63"/>
      <c r="J7" s="64" t="s">
        <v>44</v>
      </c>
      <c r="K7" s="64"/>
      <c r="L7" s="64"/>
      <c r="M7" s="65" t="s">
        <v>45</v>
      </c>
      <c r="N7" s="64" t="s">
        <v>46</v>
      </c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</row>
    <row r="8" spans="1:29" s="55" customFormat="1" ht="18" customHeight="1">
      <c r="A8" s="54"/>
      <c r="C8" s="66" t="str">
        <f t="shared" si="0"/>
        <v>Authentique 1.2 16v</v>
      </c>
      <c r="D8" s="67"/>
      <c r="E8" s="67" t="str">
        <f>V_COD</f>
        <v>2AUT 12C E6</v>
      </c>
      <c r="F8" s="67" t="str">
        <f>V_KW</f>
        <v>54 (75)</v>
      </c>
      <c r="G8" s="67">
        <f>V_CO</f>
        <v>127</v>
      </c>
      <c r="H8" s="67">
        <f>V_PO</f>
        <v>5.6</v>
      </c>
      <c r="I8" s="68"/>
      <c r="J8" s="69">
        <f>V_CRO</f>
        <v>77943.925233644855</v>
      </c>
      <c r="K8" s="70"/>
      <c r="L8" s="71"/>
      <c r="M8" s="72"/>
      <c r="N8" s="73"/>
      <c r="P8" s="54"/>
      <c r="Q8" s="54"/>
      <c r="R8" s="74"/>
      <c r="S8" s="74"/>
      <c r="T8" s="54"/>
      <c r="U8" s="54"/>
      <c r="V8" s="54"/>
      <c r="W8" s="54"/>
      <c r="X8" s="54"/>
      <c r="Y8" s="54"/>
      <c r="Z8" s="54"/>
      <c r="AA8" s="54"/>
      <c r="AB8" s="54"/>
      <c r="AC8" s="54"/>
    </row>
    <row r="9" spans="1:29" s="55" customFormat="1" ht="18" customHeight="1">
      <c r="A9" s="54"/>
      <c r="C9" s="75" t="str">
        <f t="shared" si="0"/>
        <v>Expression 1.2 16v</v>
      </c>
      <c r="D9" s="76"/>
      <c r="E9" s="76" t="str">
        <f>V_COD</f>
        <v>2EXP 12C E6</v>
      </c>
      <c r="F9" s="76" t="str">
        <f>V_KW</f>
        <v>54 (75)</v>
      </c>
      <c r="G9" s="76">
        <f>V_CO</f>
        <v>127</v>
      </c>
      <c r="H9" s="76">
        <f>V_PO</f>
        <v>5.6</v>
      </c>
      <c r="I9" s="77"/>
      <c r="J9" s="78">
        <f>V_CRO</f>
        <v>87289.719626168226</v>
      </c>
      <c r="K9" s="79"/>
      <c r="L9" s="80"/>
      <c r="M9" s="81"/>
      <c r="N9" s="79"/>
      <c r="P9" s="54"/>
      <c r="Q9" s="54"/>
      <c r="R9" s="74"/>
      <c r="S9" s="74"/>
      <c r="T9" s="54"/>
      <c r="U9" s="54"/>
      <c r="V9" s="54"/>
      <c r="W9" s="54"/>
      <c r="X9" s="54"/>
      <c r="Y9" s="54"/>
      <c r="Z9" s="54"/>
      <c r="AA9" s="54"/>
      <c r="AB9" s="54"/>
      <c r="AC9" s="54"/>
    </row>
    <row r="10" spans="1:29" s="55" customFormat="1" ht="18" customHeight="1">
      <c r="A10" s="54"/>
      <c r="C10" s="82" t="str">
        <f t="shared" si="0"/>
        <v>Expression Energy TCe 90 Stop &amp; Start</v>
      </c>
      <c r="D10" s="83"/>
      <c r="E10" s="83" t="str">
        <f>V_COD</f>
        <v>2EXP 09S E6</v>
      </c>
      <c r="F10" s="83" t="str">
        <f>V_KW</f>
        <v>66 (90)</v>
      </c>
      <c r="G10" s="83">
        <f>V_CO</f>
        <v>105</v>
      </c>
      <c r="H10" s="83">
        <f>V_PO</f>
        <v>4.7</v>
      </c>
      <c r="I10" s="84"/>
      <c r="J10" s="85">
        <f>V_CRO</f>
        <v>98446.601941747562</v>
      </c>
      <c r="K10" s="86"/>
      <c r="L10" s="87"/>
      <c r="M10" s="88">
        <v>-5500</v>
      </c>
      <c r="N10" s="86">
        <f>L10+M10</f>
        <v>-5500</v>
      </c>
      <c r="P10" s="54"/>
      <c r="Q10" s="54"/>
      <c r="R10" s="74"/>
      <c r="S10" s="74"/>
      <c r="T10" s="54"/>
      <c r="U10" s="54"/>
      <c r="V10" s="54"/>
      <c r="W10" s="54"/>
      <c r="X10" s="54"/>
      <c r="Y10" s="54"/>
      <c r="Z10" s="54"/>
      <c r="AA10" s="54"/>
      <c r="AB10" s="54"/>
      <c r="AC10" s="54"/>
    </row>
    <row r="11" spans="1:29" s="57" customFormat="1" ht="18" customHeight="1">
      <c r="A11" s="54"/>
      <c r="C11" s="89" t="str">
        <f t="shared" si="0"/>
        <v xml:space="preserve">Dynamique 1.2 16v </v>
      </c>
      <c r="D11" s="90"/>
      <c r="E11" s="90" t="str">
        <f>V_COD</f>
        <v>2DYR 12C E6</v>
      </c>
      <c r="F11" s="90" t="str">
        <f>V_KW</f>
        <v>54 (75)</v>
      </c>
      <c r="G11" s="90">
        <f>V_CO</f>
        <v>127</v>
      </c>
      <c r="H11" s="90">
        <f>V_PO</f>
        <v>5.6</v>
      </c>
      <c r="I11" s="90"/>
      <c r="J11" s="91">
        <f>V_CRO</f>
        <v>94766.355140186904</v>
      </c>
      <c r="K11" s="92"/>
      <c r="L11" s="93"/>
      <c r="M11" s="81"/>
      <c r="N11" s="92"/>
      <c r="P11" s="54"/>
      <c r="Q11" s="54"/>
      <c r="R11" s="74"/>
      <c r="S11" s="74"/>
      <c r="T11" s="54"/>
      <c r="U11" s="54"/>
      <c r="V11" s="54"/>
      <c r="W11" s="54"/>
      <c r="X11" s="54"/>
      <c r="Y11" s="54"/>
      <c r="Z11" s="54"/>
      <c r="AA11" s="54"/>
      <c r="AB11" s="54"/>
      <c r="AC11" s="54"/>
    </row>
    <row r="12" spans="1:29" s="57" customFormat="1" ht="18" customHeight="1">
      <c r="A12" s="54"/>
      <c r="C12" s="94" t="str">
        <f t="shared" si="0"/>
        <v>Dynamique Energy TCe 90 Stop &amp; Start</v>
      </c>
      <c r="D12" s="95"/>
      <c r="E12" s="95" t="str">
        <f>V_COD</f>
        <v>2DYR 09S E6</v>
      </c>
      <c r="F12" s="95" t="str">
        <f>V_KW</f>
        <v>66 (90)</v>
      </c>
      <c r="G12" s="95">
        <f>V_CO</f>
        <v>105</v>
      </c>
      <c r="H12" s="95">
        <f>V_PO</f>
        <v>4.7</v>
      </c>
      <c r="I12" s="95"/>
      <c r="J12" s="96">
        <f>V_CRO</f>
        <v>104230.76923076922</v>
      </c>
      <c r="K12" s="97"/>
      <c r="L12" s="98"/>
      <c r="M12" s="88">
        <v>-5500</v>
      </c>
      <c r="N12" s="97">
        <f>L12+M12</f>
        <v>-5500</v>
      </c>
      <c r="P12" s="54"/>
      <c r="Q12" s="54"/>
      <c r="R12" s="74"/>
      <c r="S12" s="74"/>
      <c r="T12" s="54"/>
      <c r="U12" s="54"/>
      <c r="V12" s="54"/>
      <c r="W12" s="54"/>
      <c r="X12" s="54"/>
      <c r="Y12" s="54"/>
      <c r="Z12" s="54"/>
      <c r="AA12" s="54"/>
      <c r="AB12" s="54"/>
      <c r="AC12" s="54"/>
    </row>
    <row r="13" spans="1:29" s="55" customFormat="1" ht="18" customHeight="1">
      <c r="A13" s="54"/>
      <c r="C13" s="46"/>
      <c r="D13" s="99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P13" s="54"/>
      <c r="Q13" s="54"/>
      <c r="R13" s="74"/>
      <c r="S13" s="74"/>
      <c r="T13" s="54"/>
      <c r="U13" s="54"/>
      <c r="V13" s="54"/>
      <c r="W13" s="54"/>
      <c r="X13" s="54"/>
      <c r="Y13" s="54"/>
      <c r="Z13" s="54"/>
      <c r="AA13" s="54"/>
      <c r="AB13" s="54"/>
      <c r="AC13" s="54"/>
    </row>
    <row r="14" spans="1:29" s="55" customFormat="1" ht="18" customHeight="1">
      <c r="A14" s="54"/>
      <c r="C14" s="60" t="str">
        <f t="shared" ref="C14:C20" si="1">V_LIB</f>
        <v>Verzije s dizelskim motorom</v>
      </c>
      <c r="D14" s="99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P14" s="54"/>
      <c r="Q14" s="54"/>
      <c r="R14" s="74"/>
      <c r="S14" s="74"/>
      <c r="T14" s="54"/>
      <c r="U14" s="54"/>
      <c r="V14" s="54"/>
      <c r="W14" s="54"/>
      <c r="X14" s="54"/>
      <c r="Y14" s="54"/>
      <c r="Z14" s="54"/>
      <c r="AA14" s="54"/>
      <c r="AB14" s="54"/>
      <c r="AC14" s="54"/>
    </row>
    <row r="15" spans="1:29" s="55" customFormat="1" ht="18" hidden="1" customHeight="1">
      <c r="A15" s="54"/>
      <c r="C15" s="101" t="str">
        <f t="shared" si="1"/>
        <v>Authentique Energy dCi 75 Stop &amp; Start</v>
      </c>
      <c r="D15" s="102"/>
      <c r="E15" s="102" t="str">
        <f t="shared" ref="E15:E20" si="2">V_COD</f>
        <v>2AUT 15L E6</v>
      </c>
      <c r="F15" s="102" t="str">
        <f t="shared" ref="F15:F20" si="3">V_KW</f>
        <v>55 (75)</v>
      </c>
      <c r="G15" s="102">
        <f t="shared" ref="G15:G20" si="4">V_CO</f>
        <v>85</v>
      </c>
      <c r="H15" s="103" t="str">
        <f t="shared" ref="H15:H20" si="5">V_PO</f>
        <v>3,3</v>
      </c>
      <c r="I15" s="102"/>
      <c r="J15" s="104">
        <f t="shared" ref="J15:J20" si="6">V_CRO</f>
        <v>97425.742574257427</v>
      </c>
      <c r="K15" s="105"/>
      <c r="L15" s="106"/>
      <c r="M15" s="107">
        <f>V_POP</f>
        <v>-1000</v>
      </c>
      <c r="N15" s="105">
        <f t="shared" ref="N15:N20" si="7">L15+M15</f>
        <v>-1000</v>
      </c>
      <c r="P15" s="54"/>
      <c r="Q15" s="54"/>
      <c r="R15" s="74"/>
      <c r="S15" s="74"/>
      <c r="T15" s="54"/>
      <c r="U15" s="54"/>
      <c r="V15" s="54"/>
      <c r="W15" s="54"/>
      <c r="X15" s="54"/>
      <c r="Y15" s="54"/>
      <c r="Z15" s="54"/>
      <c r="AA15" s="54"/>
      <c r="AB15" s="54"/>
      <c r="AC15" s="54"/>
    </row>
    <row r="16" spans="1:29" s="55" customFormat="1" ht="18" customHeight="1">
      <c r="A16" s="54"/>
      <c r="C16" s="108" t="str">
        <f t="shared" si="1"/>
        <v>Expression Energy dCi 75 Stop &amp; Start</v>
      </c>
      <c r="D16" s="109"/>
      <c r="E16" s="109" t="str">
        <f t="shared" si="2"/>
        <v>2EXP 15L E6</v>
      </c>
      <c r="F16" s="109" t="str">
        <f t="shared" si="3"/>
        <v>55 (75)</v>
      </c>
      <c r="G16" s="109">
        <f t="shared" si="4"/>
        <v>85</v>
      </c>
      <c r="H16" s="110" t="str">
        <f t="shared" si="5"/>
        <v>3,3</v>
      </c>
      <c r="I16" s="109"/>
      <c r="J16" s="111">
        <f t="shared" si="6"/>
        <v>104313.72549019607</v>
      </c>
      <c r="K16" s="112"/>
      <c r="L16" s="113"/>
      <c r="M16" s="114">
        <v>-5500</v>
      </c>
      <c r="N16" s="112">
        <f t="shared" si="7"/>
        <v>-5500</v>
      </c>
      <c r="P16" s="54"/>
      <c r="Q16" s="54"/>
      <c r="R16" s="74"/>
      <c r="S16" s="74"/>
      <c r="T16" s="54"/>
      <c r="U16" s="54"/>
      <c r="V16" s="54"/>
      <c r="W16" s="54"/>
      <c r="X16" s="54"/>
      <c r="Y16" s="54"/>
      <c r="Z16" s="54"/>
      <c r="AA16" s="54"/>
      <c r="AB16" s="54"/>
      <c r="AC16" s="54"/>
    </row>
    <row r="17" spans="1:29" s="55" customFormat="1" ht="18" customHeight="1">
      <c r="A17" s="54"/>
      <c r="C17" s="115" t="str">
        <f t="shared" si="1"/>
        <v>Expression Energy dCi 90 Stop &amp; Start</v>
      </c>
      <c r="D17" s="116"/>
      <c r="E17" s="116" t="str">
        <f t="shared" si="2"/>
        <v>2EXP 15R E6</v>
      </c>
      <c r="F17" s="116" t="str">
        <f t="shared" si="3"/>
        <v>66 (90)</v>
      </c>
      <c r="G17" s="116">
        <f t="shared" si="4"/>
        <v>85</v>
      </c>
      <c r="H17" s="117" t="str">
        <f t="shared" si="5"/>
        <v>3,3</v>
      </c>
      <c r="I17" s="116"/>
      <c r="J17" s="118">
        <f t="shared" si="6"/>
        <v>111176.47058823529</v>
      </c>
      <c r="K17" s="119"/>
      <c r="L17" s="120"/>
      <c r="M17" s="121">
        <v>-5500</v>
      </c>
      <c r="N17" s="119">
        <f t="shared" si="7"/>
        <v>-5500</v>
      </c>
      <c r="P17" s="54"/>
      <c r="Q17" s="54"/>
      <c r="R17" s="74"/>
      <c r="S17" s="74"/>
      <c r="T17" s="54"/>
      <c r="U17" s="54"/>
      <c r="V17" s="54"/>
      <c r="W17" s="54"/>
      <c r="X17" s="54"/>
      <c r="Y17" s="54"/>
      <c r="Z17" s="54"/>
      <c r="AA17" s="54"/>
      <c r="AB17" s="54"/>
      <c r="AC17" s="54"/>
    </row>
    <row r="18" spans="1:29" s="55" customFormat="1" ht="18" customHeight="1">
      <c r="A18" s="54"/>
      <c r="C18" s="122" t="str">
        <f t="shared" si="1"/>
        <v>Expression Energy dCi 90 EDC Stop &amp; Start</v>
      </c>
      <c r="D18" s="123"/>
      <c r="E18" s="123" t="str">
        <f t="shared" si="2"/>
        <v>2EXP 15XAE6</v>
      </c>
      <c r="F18" s="123" t="str">
        <f t="shared" si="3"/>
        <v>66 (90)</v>
      </c>
      <c r="G18" s="123">
        <f t="shared" si="4"/>
        <v>92</v>
      </c>
      <c r="H18" s="124" t="str">
        <f t="shared" si="5"/>
        <v>3,5</v>
      </c>
      <c r="I18" s="123"/>
      <c r="J18" s="125">
        <f t="shared" si="6"/>
        <v>123689.32038834952</v>
      </c>
      <c r="K18" s="126"/>
      <c r="L18" s="127"/>
      <c r="M18" s="88">
        <v>-5500</v>
      </c>
      <c r="N18" s="126">
        <f t="shared" si="7"/>
        <v>-5500</v>
      </c>
      <c r="P18" s="54"/>
      <c r="Q18" s="54"/>
      <c r="R18" s="74"/>
      <c r="S18" s="74"/>
      <c r="T18" s="54"/>
      <c r="U18" s="54"/>
      <c r="V18" s="54"/>
      <c r="W18" s="54"/>
      <c r="X18" s="54"/>
      <c r="Y18" s="54"/>
      <c r="Z18" s="54"/>
      <c r="AA18" s="54"/>
      <c r="AB18" s="54"/>
      <c r="AC18" s="54"/>
    </row>
    <row r="19" spans="1:29" s="55" customFormat="1" ht="18" customHeight="1">
      <c r="A19" s="54"/>
      <c r="C19" s="128" t="str">
        <f t="shared" si="1"/>
        <v>Dynamique Energy dCi 90 Stop &amp; Start</v>
      </c>
      <c r="D19" s="129"/>
      <c r="E19" s="129" t="str">
        <f t="shared" si="2"/>
        <v>2DYR 15R E6</v>
      </c>
      <c r="F19" s="129" t="str">
        <f t="shared" si="3"/>
        <v>66 (90)</v>
      </c>
      <c r="G19" s="129">
        <f t="shared" si="4"/>
        <v>85</v>
      </c>
      <c r="H19" s="130" t="str">
        <f t="shared" si="5"/>
        <v>3,3</v>
      </c>
      <c r="I19" s="129"/>
      <c r="J19" s="131">
        <f t="shared" si="6"/>
        <v>119019.60784313724</v>
      </c>
      <c r="K19" s="132"/>
      <c r="L19" s="133"/>
      <c r="M19" s="134">
        <v>-5500</v>
      </c>
      <c r="N19" s="132">
        <f t="shared" si="7"/>
        <v>-5500</v>
      </c>
      <c r="P19" s="54"/>
      <c r="Q19" s="54"/>
      <c r="R19" s="74"/>
      <c r="S19" s="74"/>
      <c r="T19" s="54"/>
      <c r="U19" s="54"/>
      <c r="V19" s="54"/>
      <c r="W19" s="54"/>
      <c r="X19" s="54"/>
      <c r="Y19" s="54"/>
      <c r="Z19" s="54"/>
      <c r="AA19" s="54"/>
      <c r="AB19" s="54"/>
      <c r="AC19" s="54"/>
    </row>
    <row r="20" spans="1:29" s="55" customFormat="1" ht="18" customHeight="1">
      <c r="A20" s="54"/>
      <c r="C20" s="122" t="str">
        <f t="shared" si="1"/>
        <v>Dynamique Energy dCi 90 EDC Stop &amp; Start</v>
      </c>
      <c r="D20" s="123"/>
      <c r="E20" s="123" t="str">
        <f t="shared" si="2"/>
        <v>2DYR 15XAE6</v>
      </c>
      <c r="F20" s="123" t="str">
        <f t="shared" si="3"/>
        <v>66 (90)</v>
      </c>
      <c r="G20" s="123">
        <f t="shared" si="4"/>
        <v>92</v>
      </c>
      <c r="H20" s="124" t="str">
        <f t="shared" si="5"/>
        <v>3,5</v>
      </c>
      <c r="I20" s="123"/>
      <c r="J20" s="125">
        <f t="shared" si="6"/>
        <v>131456.31067961166</v>
      </c>
      <c r="K20" s="126"/>
      <c r="L20" s="127"/>
      <c r="M20" s="88">
        <v>-5500</v>
      </c>
      <c r="N20" s="126">
        <f t="shared" si="7"/>
        <v>-5500</v>
      </c>
      <c r="P20" s="54"/>
      <c r="Q20" s="54"/>
      <c r="R20" s="74"/>
      <c r="S20" s="74"/>
      <c r="T20" s="54"/>
      <c r="U20" s="54"/>
      <c r="V20" s="54"/>
      <c r="W20" s="54"/>
      <c r="X20" s="54"/>
      <c r="Y20" s="54"/>
      <c r="Z20" s="54"/>
      <c r="AA20" s="54"/>
      <c r="AB20" s="54"/>
      <c r="AC20" s="54"/>
    </row>
    <row r="21" spans="1:29" s="55" customFormat="1" ht="18" customHeight="1">
      <c r="A21" s="54"/>
      <c r="C21" s="135"/>
      <c r="D21" s="46"/>
      <c r="E21" s="100"/>
      <c r="F21" s="100"/>
      <c r="G21" s="100"/>
      <c r="H21" s="100"/>
      <c r="I21" s="136"/>
      <c r="J21" s="137"/>
      <c r="K21" s="137"/>
      <c r="L21" s="137"/>
      <c r="M21" s="137"/>
      <c r="N21" s="137"/>
      <c r="P21" s="54"/>
      <c r="Q21" s="54"/>
      <c r="R21" s="54"/>
      <c r="S21" s="74"/>
      <c r="T21" s="54"/>
      <c r="U21" s="54"/>
      <c r="V21" s="54"/>
      <c r="W21" s="54"/>
      <c r="X21" s="54"/>
      <c r="Y21" s="54"/>
      <c r="Z21" s="54"/>
      <c r="AA21" s="54"/>
      <c r="AB21" s="54"/>
      <c r="AC21" s="54"/>
    </row>
    <row r="22" spans="1:29" s="55" customFormat="1" ht="18" customHeight="1">
      <c r="A22" s="54"/>
      <c r="C22" s="46"/>
      <c r="D22" s="46"/>
      <c r="E22" s="100"/>
      <c r="F22" s="100"/>
      <c r="G22" s="100"/>
      <c r="H22" s="100"/>
      <c r="I22" s="136"/>
      <c r="J22" s="137"/>
      <c r="K22" s="137"/>
      <c r="L22" s="137"/>
      <c r="M22" s="137"/>
      <c r="N22" s="137"/>
      <c r="P22" s="54"/>
      <c r="Q22" s="54"/>
      <c r="R22" s="54"/>
      <c r="S22" s="74"/>
      <c r="T22" s="54"/>
      <c r="U22" s="54"/>
      <c r="V22" s="54"/>
      <c r="W22" s="54"/>
      <c r="X22" s="54"/>
      <c r="Y22" s="54"/>
      <c r="Z22" s="54"/>
      <c r="AA22" s="54"/>
      <c r="AB22" s="54"/>
      <c r="AC22" s="54"/>
    </row>
    <row r="23" spans="1:29" s="55" customFormat="1" ht="9" customHeight="1">
      <c r="A23" s="54"/>
      <c r="C23" s="46"/>
      <c r="D23" s="46"/>
      <c r="E23" s="100"/>
      <c r="F23" s="100"/>
      <c r="G23" s="100"/>
      <c r="H23" s="100"/>
      <c r="I23" s="136"/>
      <c r="J23" s="137"/>
      <c r="K23" s="137"/>
      <c r="L23" s="137"/>
      <c r="M23" s="137"/>
      <c r="N23" s="137"/>
      <c r="P23" s="54"/>
      <c r="Q23" s="54"/>
      <c r="R23" s="54"/>
      <c r="S23" s="74"/>
      <c r="T23" s="54"/>
      <c r="U23" s="54"/>
      <c r="V23" s="54"/>
      <c r="W23" s="54"/>
      <c r="X23" s="54"/>
      <c r="Y23" s="54"/>
      <c r="Z23" s="54"/>
      <c r="AA23" s="54"/>
      <c r="AB23" s="54"/>
      <c r="AC23" s="54"/>
    </row>
    <row r="24" spans="1:29" s="55" customFormat="1" ht="24" customHeight="1">
      <c r="A24" s="54"/>
      <c r="C24" s="59" t="str">
        <f t="shared" ref="C24:C30" si="8">V_LIB</f>
        <v>CLIO GRANDTOUR</v>
      </c>
      <c r="D24" s="46"/>
      <c r="E24" s="100"/>
      <c r="F24" s="100"/>
      <c r="G24" s="100"/>
      <c r="H24" s="100"/>
      <c r="I24" s="136"/>
      <c r="J24" s="137"/>
      <c r="K24" s="137"/>
      <c r="L24" s="137"/>
      <c r="M24" s="137"/>
      <c r="N24" s="137"/>
      <c r="P24" s="54"/>
      <c r="Q24" s="54"/>
      <c r="R24" s="54"/>
      <c r="S24" s="74"/>
      <c r="T24" s="54"/>
      <c r="U24" s="54"/>
      <c r="V24" s="54"/>
      <c r="W24" s="54"/>
      <c r="X24" s="54"/>
      <c r="Y24" s="54"/>
      <c r="Z24" s="54"/>
      <c r="AA24" s="54"/>
      <c r="AB24" s="54"/>
      <c r="AC24" s="54"/>
    </row>
    <row r="25" spans="1:29" s="55" customFormat="1" ht="48" customHeight="1">
      <c r="A25" s="54"/>
      <c r="C25" s="56" t="str">
        <f t="shared" si="8"/>
        <v>Verzije s benzinskim motorom</v>
      </c>
      <c r="D25" s="46"/>
      <c r="E25" s="61" t="s">
        <v>41</v>
      </c>
      <c r="F25" s="61" t="s">
        <v>22</v>
      </c>
      <c r="G25" s="62" t="s">
        <v>42</v>
      </c>
      <c r="H25" s="62" t="s">
        <v>43</v>
      </c>
      <c r="I25" s="63"/>
      <c r="J25" s="64" t="s">
        <v>44</v>
      </c>
      <c r="K25" s="64"/>
      <c r="L25" s="64"/>
      <c r="M25" s="64" t="s">
        <v>47</v>
      </c>
      <c r="N25" s="64" t="s">
        <v>46</v>
      </c>
      <c r="P25" s="54"/>
      <c r="Q25" s="54"/>
      <c r="R25" s="54"/>
      <c r="S25" s="74"/>
      <c r="T25" s="54"/>
      <c r="U25" s="54"/>
      <c r="V25" s="54"/>
      <c r="W25" s="54"/>
      <c r="X25" s="54"/>
      <c r="Y25" s="54"/>
      <c r="Z25" s="54"/>
      <c r="AA25" s="54"/>
      <c r="AB25" s="54"/>
      <c r="AC25" s="54"/>
    </row>
    <row r="26" spans="1:29" s="55" customFormat="1" ht="18" customHeight="1">
      <c r="A26" s="54"/>
      <c r="C26" s="66" t="str">
        <f t="shared" si="8"/>
        <v>Authentique 1.2 16v</v>
      </c>
      <c r="D26" s="67"/>
      <c r="E26" s="67" t="str">
        <f>V_COD</f>
        <v>2AUT 12C E6</v>
      </c>
      <c r="F26" s="67" t="str">
        <f>V_KW</f>
        <v>54 (75)</v>
      </c>
      <c r="G26" s="67">
        <f>V_CO</f>
        <v>127</v>
      </c>
      <c r="H26" s="67">
        <f>V_PO</f>
        <v>5.6</v>
      </c>
      <c r="I26" s="68"/>
      <c r="J26" s="69">
        <f>V_CRO</f>
        <v>83551.401869158857</v>
      </c>
      <c r="K26" s="70"/>
      <c r="L26" s="71"/>
      <c r="M26" s="72"/>
      <c r="N26" s="73"/>
      <c r="P26" s="54"/>
      <c r="Q26" s="74"/>
      <c r="R26" s="54"/>
      <c r="S26" s="74"/>
      <c r="T26" s="54"/>
      <c r="U26" s="74"/>
      <c r="V26" s="54"/>
      <c r="W26" s="54"/>
      <c r="X26" s="54"/>
      <c r="Y26" s="54"/>
      <c r="Z26" s="54"/>
      <c r="AA26" s="54"/>
      <c r="AB26" s="54"/>
      <c r="AC26" s="54"/>
    </row>
    <row r="27" spans="1:29" s="55" customFormat="1" ht="18" customHeight="1">
      <c r="A27" s="54"/>
      <c r="C27" s="75" t="str">
        <f t="shared" si="8"/>
        <v>Expression 1.2 16v</v>
      </c>
      <c r="D27" s="76"/>
      <c r="E27" s="76" t="str">
        <f>V_COD</f>
        <v>2EXP 12C E6</v>
      </c>
      <c r="F27" s="76" t="str">
        <f>V_KW</f>
        <v>54 (75)</v>
      </c>
      <c r="G27" s="76">
        <f>V_CO</f>
        <v>127</v>
      </c>
      <c r="H27" s="76">
        <f>V_PO</f>
        <v>5.6</v>
      </c>
      <c r="I27" s="77"/>
      <c r="J27" s="78">
        <f>V_CRO</f>
        <v>91962.616822429889</v>
      </c>
      <c r="K27" s="79"/>
      <c r="L27" s="138"/>
      <c r="M27" s="81"/>
      <c r="N27" s="79"/>
      <c r="P27" s="54"/>
      <c r="Q27" s="74"/>
      <c r="R27" s="54"/>
      <c r="S27" s="74"/>
      <c r="T27" s="54"/>
      <c r="U27" s="74"/>
      <c r="V27" s="54"/>
      <c r="W27" s="54"/>
      <c r="X27" s="54"/>
      <c r="Y27" s="54"/>
      <c r="Z27" s="54"/>
      <c r="AA27" s="54"/>
      <c r="AB27" s="54"/>
      <c r="AC27" s="54"/>
    </row>
    <row r="28" spans="1:29" s="55" customFormat="1" ht="18" customHeight="1">
      <c r="A28" s="54"/>
      <c r="C28" s="82" t="str">
        <f t="shared" si="8"/>
        <v>Expression Energy TCe 90 Stop &amp; Start</v>
      </c>
      <c r="D28" s="83"/>
      <c r="E28" s="83" t="str">
        <f>V_COD</f>
        <v>2EXP 09S E6</v>
      </c>
      <c r="F28" s="83" t="str">
        <f>V_KW</f>
        <v>66 (90)</v>
      </c>
      <c r="G28" s="83">
        <f>V_CO</f>
        <v>105</v>
      </c>
      <c r="H28" s="83">
        <f>V_PO</f>
        <v>4.7</v>
      </c>
      <c r="I28" s="84"/>
      <c r="J28" s="85">
        <f>V_CRO</f>
        <v>102307.6923076923</v>
      </c>
      <c r="K28" s="86"/>
      <c r="L28" s="87"/>
      <c r="M28" s="88">
        <v>-5500</v>
      </c>
      <c r="N28" s="86">
        <f>L28+M28</f>
        <v>-5500</v>
      </c>
      <c r="P28" s="54"/>
      <c r="Q28" s="74"/>
      <c r="R28" s="54"/>
      <c r="S28" s="74"/>
      <c r="T28" s="54"/>
      <c r="U28" s="74"/>
      <c r="V28" s="54"/>
      <c r="W28" s="54"/>
      <c r="X28" s="54"/>
      <c r="Y28" s="54"/>
      <c r="Z28" s="54"/>
      <c r="AA28" s="54"/>
      <c r="AB28" s="54"/>
      <c r="AC28" s="54"/>
    </row>
    <row r="29" spans="1:29" s="55" customFormat="1" ht="18" customHeight="1">
      <c r="A29" s="54"/>
      <c r="C29" s="139" t="str">
        <f t="shared" si="8"/>
        <v xml:space="preserve">Dynamique 1.2 16v </v>
      </c>
      <c r="D29" s="140"/>
      <c r="E29" s="140" t="str">
        <f>V_COD</f>
        <v>2DYR 12C E6</v>
      </c>
      <c r="F29" s="140" t="str">
        <f>V_KW</f>
        <v>54 (75)</v>
      </c>
      <c r="G29" s="140">
        <f>V_CO</f>
        <v>127</v>
      </c>
      <c r="H29" s="140">
        <f>V_PO</f>
        <v>5.6</v>
      </c>
      <c r="I29" s="140"/>
      <c r="J29" s="141">
        <f>V_CRO</f>
        <v>99439.252336448611</v>
      </c>
      <c r="K29" s="142"/>
      <c r="L29" s="143"/>
      <c r="M29" s="81"/>
      <c r="N29" s="92"/>
      <c r="P29" s="54"/>
      <c r="Q29" s="74"/>
      <c r="R29" s="54"/>
      <c r="S29" s="74"/>
      <c r="T29" s="54"/>
      <c r="U29" s="74"/>
      <c r="V29" s="54"/>
      <c r="W29" s="54"/>
      <c r="X29" s="54"/>
      <c r="Y29" s="54"/>
      <c r="Z29" s="54"/>
      <c r="AA29" s="54"/>
      <c r="AB29" s="54"/>
      <c r="AC29" s="54"/>
    </row>
    <row r="30" spans="1:29" s="55" customFormat="1" ht="18" customHeight="1">
      <c r="A30" s="54"/>
      <c r="C30" s="94" t="str">
        <f t="shared" si="8"/>
        <v>Dynamique Energy TCe 90 Stop &amp; Start</v>
      </c>
      <c r="D30" s="95"/>
      <c r="E30" s="95" t="str">
        <f>V_COD</f>
        <v>2DYR 09S E6</v>
      </c>
      <c r="F30" s="95" t="str">
        <f>V_KW</f>
        <v>66 (90)</v>
      </c>
      <c r="G30" s="95">
        <f>V_CO</f>
        <v>105</v>
      </c>
      <c r="H30" s="95">
        <f>V_PO</f>
        <v>4.7</v>
      </c>
      <c r="I30" s="95"/>
      <c r="J30" s="96">
        <f>V_CRO</f>
        <v>109038.46153846155</v>
      </c>
      <c r="K30" s="97"/>
      <c r="L30" s="98"/>
      <c r="M30" s="88">
        <v>-5500</v>
      </c>
      <c r="N30" s="97">
        <f>L30+M30</f>
        <v>-5500</v>
      </c>
      <c r="P30" s="54"/>
      <c r="Q30" s="74"/>
      <c r="R30" s="54"/>
      <c r="S30" s="74"/>
      <c r="T30" s="54"/>
      <c r="U30" s="74"/>
      <c r="V30" s="54"/>
      <c r="W30" s="54"/>
      <c r="X30" s="54"/>
      <c r="Y30" s="54"/>
      <c r="Z30" s="54"/>
      <c r="AA30" s="54"/>
      <c r="AB30" s="54"/>
      <c r="AC30" s="54"/>
    </row>
    <row r="31" spans="1:29" s="55" customFormat="1" ht="18" customHeight="1">
      <c r="A31" s="54"/>
      <c r="C31" s="46"/>
      <c r="D31" s="46">
        <f>V_LIB</f>
        <v>0</v>
      </c>
      <c r="E31" s="46"/>
      <c r="F31" s="46"/>
      <c r="G31" s="46"/>
      <c r="H31" s="46"/>
      <c r="I31" s="46"/>
      <c r="J31" s="46"/>
      <c r="K31" s="46"/>
      <c r="L31" s="46"/>
      <c r="M31" s="46"/>
      <c r="N31" s="46"/>
      <c r="P31" s="54"/>
      <c r="Q31" s="74"/>
      <c r="R31" s="54"/>
      <c r="S31" s="74"/>
      <c r="T31" s="54"/>
      <c r="U31" s="74"/>
      <c r="V31" s="54"/>
      <c r="W31" s="54"/>
      <c r="X31" s="54"/>
      <c r="Y31" s="54"/>
      <c r="Z31" s="54"/>
      <c r="AA31" s="54"/>
      <c r="AB31" s="54"/>
      <c r="AC31" s="54"/>
    </row>
    <row r="32" spans="1:29" s="55" customFormat="1" ht="18" customHeight="1">
      <c r="A32" s="54"/>
      <c r="C32" s="56" t="str">
        <f t="shared" ref="C32:C38" si="9">V_LIB</f>
        <v>Verzije s dizelskim motorom</v>
      </c>
      <c r="D32" s="46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P32" s="54"/>
      <c r="Q32" s="74"/>
      <c r="R32" s="54"/>
      <c r="S32" s="74"/>
      <c r="T32" s="54"/>
      <c r="U32" s="74"/>
      <c r="V32" s="54"/>
      <c r="W32" s="54"/>
      <c r="X32" s="54"/>
      <c r="Y32" s="54"/>
      <c r="Z32" s="54"/>
      <c r="AA32" s="54"/>
      <c r="AB32" s="54"/>
      <c r="AC32" s="54"/>
    </row>
    <row r="33" spans="1:29" s="55" customFormat="1" ht="18" hidden="1" customHeight="1">
      <c r="A33" s="54"/>
      <c r="C33" s="101" t="str">
        <f t="shared" si="9"/>
        <v>Authentique Energy dCi 75 Stop &amp; Start</v>
      </c>
      <c r="D33" s="102"/>
      <c r="E33" s="102" t="str">
        <f t="shared" ref="E33:E38" si="10">V_COD</f>
        <v>2AUT 15L E6</v>
      </c>
      <c r="F33" s="102" t="str">
        <f t="shared" ref="F33:F38" si="11">V_KW</f>
        <v>55 (75)</v>
      </c>
      <c r="G33" s="102">
        <f t="shared" ref="G33:G38" si="12">V_CO</f>
        <v>85</v>
      </c>
      <c r="H33" s="102" t="str">
        <f t="shared" ref="H33:H38" si="13">V_PO</f>
        <v>3,3</v>
      </c>
      <c r="I33" s="102"/>
      <c r="J33" s="104">
        <f t="shared" ref="J33:J38" si="14">V_CRO</f>
        <v>101372.54901960785</v>
      </c>
      <c r="K33" s="105"/>
      <c r="L33" s="105"/>
      <c r="M33" s="105">
        <f>V_POP</f>
        <v>-1000</v>
      </c>
      <c r="N33" s="105">
        <f t="shared" ref="N33:N38" si="15">L33+M33</f>
        <v>-1000</v>
      </c>
      <c r="P33" s="54"/>
      <c r="Q33" s="74"/>
      <c r="R33" s="54"/>
      <c r="S33" s="74"/>
      <c r="T33" s="54"/>
      <c r="U33" s="74"/>
      <c r="V33" s="54"/>
      <c r="W33" s="54"/>
      <c r="X33" s="54"/>
      <c r="Y33" s="54"/>
      <c r="Z33" s="54"/>
      <c r="AA33" s="54"/>
      <c r="AB33" s="54"/>
      <c r="AC33" s="54"/>
    </row>
    <row r="34" spans="1:29" s="55" customFormat="1" ht="18" customHeight="1">
      <c r="A34" s="54"/>
      <c r="C34" s="108" t="str">
        <f t="shared" si="9"/>
        <v>Expression Energy dCi 75 Stop &amp; Start</v>
      </c>
      <c r="D34" s="109"/>
      <c r="E34" s="109" t="str">
        <f t="shared" si="10"/>
        <v>2EXP 15L E6</v>
      </c>
      <c r="F34" s="109" t="str">
        <f t="shared" si="11"/>
        <v>55 (75)</v>
      </c>
      <c r="G34" s="109">
        <f t="shared" si="12"/>
        <v>85</v>
      </c>
      <c r="H34" s="109" t="str">
        <f t="shared" si="13"/>
        <v>3,3</v>
      </c>
      <c r="I34" s="109"/>
      <c r="J34" s="111">
        <f t="shared" si="14"/>
        <v>109215.68627450982</v>
      </c>
      <c r="K34" s="112"/>
      <c r="L34" s="113"/>
      <c r="M34" s="114">
        <v>-5500</v>
      </c>
      <c r="N34" s="112">
        <f t="shared" si="15"/>
        <v>-5500</v>
      </c>
      <c r="P34" s="54"/>
      <c r="Q34" s="74"/>
      <c r="R34" s="54"/>
      <c r="S34" s="74"/>
      <c r="T34" s="54"/>
      <c r="U34" s="74"/>
      <c r="V34" s="54"/>
      <c r="W34" s="54"/>
      <c r="X34" s="54"/>
      <c r="Y34" s="54"/>
      <c r="Z34" s="54"/>
      <c r="AA34" s="54"/>
      <c r="AB34" s="54"/>
      <c r="AC34" s="54"/>
    </row>
    <row r="35" spans="1:29" s="55" customFormat="1" ht="18" customHeight="1">
      <c r="A35" s="54"/>
      <c r="C35" s="115" t="str">
        <f t="shared" si="9"/>
        <v>Expression Energy dCi 90 Stop &amp; Start</v>
      </c>
      <c r="D35" s="116"/>
      <c r="E35" s="116" t="str">
        <f t="shared" si="10"/>
        <v>2EXP 15R E6</v>
      </c>
      <c r="F35" s="116" t="str">
        <f t="shared" si="11"/>
        <v>66 (90)</v>
      </c>
      <c r="G35" s="116">
        <f t="shared" si="12"/>
        <v>85</v>
      </c>
      <c r="H35" s="116" t="str">
        <f t="shared" si="13"/>
        <v>3,3</v>
      </c>
      <c r="I35" s="116"/>
      <c r="J35" s="118">
        <f t="shared" si="14"/>
        <v>116078.43137254902</v>
      </c>
      <c r="K35" s="119"/>
      <c r="L35" s="120"/>
      <c r="M35" s="121">
        <v>-5500</v>
      </c>
      <c r="N35" s="119">
        <f t="shared" si="15"/>
        <v>-5500</v>
      </c>
      <c r="P35" s="54"/>
      <c r="Q35" s="74"/>
      <c r="R35" s="54"/>
      <c r="S35" s="74"/>
      <c r="T35" s="54"/>
      <c r="U35" s="74"/>
      <c r="V35" s="54"/>
      <c r="W35" s="54"/>
      <c r="X35" s="54"/>
      <c r="Y35" s="54"/>
      <c r="Z35" s="54"/>
      <c r="AA35" s="54"/>
      <c r="AB35" s="54"/>
      <c r="AC35" s="54"/>
    </row>
    <row r="36" spans="1:29" s="55" customFormat="1" ht="18" customHeight="1">
      <c r="A36" s="54"/>
      <c r="C36" s="122" t="str">
        <f t="shared" si="9"/>
        <v>Expression Energy dCi 90 EDC Stop &amp; Start</v>
      </c>
      <c r="D36" s="123"/>
      <c r="E36" s="123" t="str">
        <f t="shared" si="10"/>
        <v>2EXP 15XAE6</v>
      </c>
      <c r="F36" s="123" t="str">
        <f t="shared" si="11"/>
        <v>66 (90)</v>
      </c>
      <c r="G36" s="123">
        <f t="shared" si="12"/>
        <v>92</v>
      </c>
      <c r="H36" s="123" t="str">
        <f t="shared" si="13"/>
        <v>3,5</v>
      </c>
      <c r="I36" s="123"/>
      <c r="J36" s="125">
        <f t="shared" si="14"/>
        <v>128543.68932038834</v>
      </c>
      <c r="K36" s="126"/>
      <c r="L36" s="127"/>
      <c r="M36" s="88">
        <v>-5500</v>
      </c>
      <c r="N36" s="126">
        <f t="shared" si="15"/>
        <v>-5500</v>
      </c>
      <c r="P36" s="54"/>
      <c r="Q36" s="74"/>
      <c r="R36" s="54"/>
      <c r="S36" s="74"/>
      <c r="T36" s="54"/>
      <c r="U36" s="74"/>
      <c r="V36" s="54"/>
      <c r="W36" s="54"/>
      <c r="X36" s="54"/>
      <c r="Y36" s="54"/>
      <c r="Z36" s="54"/>
      <c r="AA36" s="54"/>
      <c r="AB36" s="54"/>
      <c r="AC36" s="54"/>
    </row>
    <row r="37" spans="1:29" s="55" customFormat="1" ht="18" customHeight="1">
      <c r="A37" s="54"/>
      <c r="C37" s="108" t="str">
        <f t="shared" si="9"/>
        <v>Dynamique Energy dCi 90 Stop &amp; Start</v>
      </c>
      <c r="D37" s="109"/>
      <c r="E37" s="109" t="str">
        <f t="shared" si="10"/>
        <v>2DYR 15R E6</v>
      </c>
      <c r="F37" s="109" t="str">
        <f t="shared" si="11"/>
        <v>66 (90)</v>
      </c>
      <c r="G37" s="109">
        <f t="shared" si="12"/>
        <v>85</v>
      </c>
      <c r="H37" s="109" t="str">
        <f t="shared" si="13"/>
        <v>3,3</v>
      </c>
      <c r="I37" s="109"/>
      <c r="J37" s="111">
        <f t="shared" si="14"/>
        <v>123921.56862745099</v>
      </c>
      <c r="K37" s="112"/>
      <c r="L37" s="113"/>
      <c r="M37" s="114">
        <v>-5500</v>
      </c>
      <c r="N37" s="112">
        <f t="shared" si="15"/>
        <v>-5500</v>
      </c>
      <c r="P37" s="54"/>
      <c r="Q37" s="74"/>
      <c r="R37" s="54"/>
      <c r="S37" s="74"/>
      <c r="T37" s="54"/>
      <c r="U37" s="74"/>
      <c r="V37" s="54"/>
      <c r="W37" s="54"/>
      <c r="X37" s="54"/>
      <c r="Y37" s="54"/>
      <c r="Z37" s="54"/>
      <c r="AA37" s="54"/>
      <c r="AB37" s="54"/>
      <c r="AC37" s="54"/>
    </row>
    <row r="38" spans="1:29" s="55" customFormat="1" ht="18" customHeight="1">
      <c r="A38" s="54"/>
      <c r="C38" s="144" t="str">
        <f t="shared" si="9"/>
        <v>Dynamique Energy dCi 90 EDC Stop &amp; Start</v>
      </c>
      <c r="D38" s="145"/>
      <c r="E38" s="145" t="str">
        <f t="shared" si="10"/>
        <v>2DYR 15XAE6</v>
      </c>
      <c r="F38" s="145" t="str">
        <f t="shared" si="11"/>
        <v>66 (90)</v>
      </c>
      <c r="G38" s="145">
        <f t="shared" si="12"/>
        <v>92</v>
      </c>
      <c r="H38" s="145" t="str">
        <f t="shared" si="13"/>
        <v>3,5</v>
      </c>
      <c r="I38" s="145"/>
      <c r="J38" s="146">
        <f t="shared" si="14"/>
        <v>136310.6796116505</v>
      </c>
      <c r="K38" s="147"/>
      <c r="L38" s="148"/>
      <c r="M38" s="149">
        <v>-5500</v>
      </c>
      <c r="N38" s="147">
        <f t="shared" si="15"/>
        <v>-5500</v>
      </c>
      <c r="P38" s="54"/>
      <c r="Q38" s="74"/>
      <c r="R38" s="54"/>
      <c r="S38" s="74"/>
      <c r="T38" s="54"/>
      <c r="U38" s="74"/>
      <c r="V38" s="54"/>
      <c r="W38" s="54"/>
      <c r="X38" s="54"/>
      <c r="Y38" s="54"/>
      <c r="Z38" s="54"/>
      <c r="AA38" s="54"/>
      <c r="AB38" s="54"/>
      <c r="AC38" s="54"/>
    </row>
    <row r="39" spans="1:29" s="55" customFormat="1" ht="36" customHeight="1">
      <c r="A39" s="54"/>
      <c r="C39" s="150"/>
      <c r="D39" s="46"/>
      <c r="E39" s="100"/>
      <c r="F39" s="100"/>
      <c r="G39" s="100"/>
      <c r="H39" s="100"/>
      <c r="I39" s="136"/>
      <c r="J39" s="137"/>
      <c r="K39" s="137"/>
      <c r="L39" s="137"/>
      <c r="M39" s="137"/>
      <c r="N39" s="137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</row>
    <row r="40" spans="1:29" s="55" customFormat="1" ht="24">
      <c r="A40" s="54"/>
      <c r="C40" s="151" t="s">
        <v>26</v>
      </c>
      <c r="D40" s="152"/>
      <c r="E40" s="152"/>
      <c r="F40" s="152"/>
      <c r="G40" s="152"/>
      <c r="H40" s="152"/>
      <c r="I40" s="152"/>
      <c r="J40" s="152"/>
      <c r="K40" s="153" t="s">
        <v>48</v>
      </c>
      <c r="L40" s="154" t="s">
        <v>49</v>
      </c>
      <c r="M40" s="153" t="s">
        <v>48</v>
      </c>
      <c r="N40" s="155" t="s">
        <v>49</v>
      </c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</row>
    <row r="41" spans="1:29" s="55" customFormat="1" ht="18" customHeight="1">
      <c r="A41" s="54"/>
      <c r="C41" s="156" t="s">
        <v>27</v>
      </c>
      <c r="D41" s="152"/>
      <c r="E41" s="152"/>
      <c r="F41" s="152"/>
      <c r="G41" s="152"/>
      <c r="H41" s="152"/>
      <c r="I41" s="152"/>
      <c r="J41" s="152"/>
      <c r="K41" s="157">
        <f>L41/1.25</f>
        <v>3040</v>
      </c>
      <c r="L41" s="158">
        <v>3800</v>
      </c>
      <c r="M41" s="159">
        <f>N41/1.25</f>
        <v>3040</v>
      </c>
      <c r="N41" s="160">
        <v>3800</v>
      </c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</row>
    <row r="42" spans="1:29" s="55" customFormat="1" ht="18" customHeight="1">
      <c r="A42" s="54"/>
      <c r="C42" s="46"/>
      <c r="D42" s="46"/>
      <c r="E42" s="100"/>
      <c r="F42" s="100"/>
      <c r="G42" s="100"/>
      <c r="H42" s="100"/>
      <c r="I42" s="136"/>
      <c r="J42" s="137"/>
      <c r="K42" s="137"/>
      <c r="L42" s="137"/>
      <c r="M42" s="137"/>
      <c r="N42" s="137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</row>
    <row r="43" spans="1:29" ht="18" customHeight="1">
      <c r="C43" s="46"/>
      <c r="D43" s="46"/>
      <c r="E43" s="99"/>
      <c r="F43" s="46"/>
      <c r="G43" s="161" t="s">
        <v>50</v>
      </c>
      <c r="H43" s="46"/>
      <c r="I43" s="162"/>
      <c r="J43" s="46"/>
      <c r="K43" s="46"/>
      <c r="L43" s="46"/>
      <c r="M43" s="46"/>
      <c r="N43" s="46"/>
    </row>
    <row r="44" spans="1:29" ht="18" customHeight="1">
      <c r="C44" s="46"/>
      <c r="D44" s="46"/>
      <c r="E44" s="99"/>
      <c r="F44" s="46"/>
      <c r="G44" s="46"/>
      <c r="H44" s="46"/>
      <c r="I44" s="162"/>
      <c r="J44" s="46"/>
      <c r="K44" s="46"/>
      <c r="L44" s="46"/>
      <c r="M44" s="46"/>
      <c r="N44" s="46"/>
    </row>
    <row r="45" spans="1:29" ht="18" customHeight="1">
      <c r="C45" s="46"/>
      <c r="D45" s="46"/>
      <c r="E45" s="99"/>
      <c r="F45" s="46"/>
      <c r="G45" s="46"/>
      <c r="H45" s="46"/>
      <c r="I45" s="162"/>
      <c r="J45" s="46"/>
      <c r="K45" s="46"/>
      <c r="L45" s="46"/>
      <c r="M45" s="46"/>
      <c r="N45" s="46"/>
    </row>
    <row r="46" spans="1:29" ht="18" customHeight="1">
      <c r="C46" s="46"/>
      <c r="D46" s="46"/>
      <c r="E46" s="99"/>
      <c r="F46" s="46"/>
      <c r="G46" s="46"/>
      <c r="H46" s="46"/>
      <c r="I46" s="162"/>
      <c r="J46" s="46"/>
      <c r="K46" s="46"/>
      <c r="L46" s="46"/>
      <c r="M46" s="46"/>
      <c r="N46" s="46"/>
    </row>
    <row r="47" spans="1:29">
      <c r="C47" s="48" t="s">
        <v>30</v>
      </c>
    </row>
  </sheetData>
  <printOptions horizontalCentered="1"/>
  <pageMargins left="0.19685039370078741" right="0.19685039370078741" top="0.86614173228346458" bottom="0.19685039370078741" header="7.874015748031496E-2" footer="0"/>
  <pageSetup paperSize="9" scale="84" orientation="portrait" r:id="rId1"/>
  <headerFooter scaleWithDoc="0">
    <oddHeader>&amp;R&amp;G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EAA0C-E0EA-45EB-A090-AEE12550A0A3}">
  <sheetPr>
    <pageSetUpPr fitToPage="1"/>
  </sheetPr>
  <dimension ref="A2:Z66"/>
  <sheetViews>
    <sheetView showGridLines="0" zoomScale="90" zoomScaleNormal="90" workbookViewId="0">
      <selection activeCell="B4" sqref="B4"/>
    </sheetView>
  </sheetViews>
  <sheetFormatPr defaultRowHeight="11.25"/>
  <cols>
    <col min="1" max="1" width="11" style="47" customWidth="1"/>
    <col min="2" max="2" width="49" style="48" customWidth="1"/>
    <col min="3" max="3" width="6.83203125" style="48" hidden="1" customWidth="1"/>
    <col min="4" max="4" width="13.1640625" style="49" bestFit="1" customWidth="1"/>
    <col min="5" max="5" width="7.83203125" style="48" bestFit="1" customWidth="1"/>
    <col min="6" max="6" width="8.1640625" style="48" customWidth="1"/>
    <col min="7" max="7" width="10" style="48" bestFit="1" customWidth="1"/>
    <col min="8" max="8" width="3" style="50" hidden="1" customWidth="1"/>
    <col min="9" max="9" width="14" style="48" bestFit="1" customWidth="1"/>
    <col min="10" max="10" width="11.5" style="48" bestFit="1" customWidth="1"/>
    <col min="11" max="11" width="14" style="48" bestFit="1" customWidth="1"/>
    <col min="12" max="12" width="12.1640625" style="48" hidden="1" customWidth="1"/>
    <col min="13" max="13" width="14.1640625" style="48" hidden="1" customWidth="1"/>
    <col min="14" max="14" width="9.33203125" style="47"/>
    <col min="15" max="15" width="10.6640625" style="47" bestFit="1" customWidth="1"/>
    <col min="16" max="17" width="9.33203125" style="47"/>
    <col min="18" max="18" width="11.5" style="47" bestFit="1" customWidth="1"/>
    <col min="19" max="19" width="9.33203125" style="47"/>
    <col min="20" max="20" width="11.5" style="47" bestFit="1" customWidth="1"/>
    <col min="21" max="26" width="9.33203125" style="47"/>
    <col min="27" max="256" width="9.33203125" style="48"/>
    <col min="257" max="257" width="11" style="48" customWidth="1"/>
    <col min="258" max="258" width="49" style="48" customWidth="1"/>
    <col min="259" max="259" width="0" style="48" hidden="1" customWidth="1"/>
    <col min="260" max="260" width="13.1640625" style="48" bestFit="1" customWidth="1"/>
    <col min="261" max="261" width="7.83203125" style="48" bestFit="1" customWidth="1"/>
    <col min="262" max="262" width="8.1640625" style="48" customWidth="1"/>
    <col min="263" max="263" width="10" style="48" bestFit="1" customWidth="1"/>
    <col min="264" max="264" width="0" style="48" hidden="1" customWidth="1"/>
    <col min="265" max="265" width="14" style="48" bestFit="1" customWidth="1"/>
    <col min="266" max="266" width="11.5" style="48" bestFit="1" customWidth="1"/>
    <col min="267" max="267" width="14" style="48" bestFit="1" customWidth="1"/>
    <col min="268" max="269" width="0" style="48" hidden="1" customWidth="1"/>
    <col min="270" max="270" width="9.33203125" style="48"/>
    <col min="271" max="271" width="10.6640625" style="48" bestFit="1" customWidth="1"/>
    <col min="272" max="273" width="9.33203125" style="48"/>
    <col min="274" max="274" width="11.5" style="48" bestFit="1" customWidth="1"/>
    <col min="275" max="275" width="9.33203125" style="48"/>
    <col min="276" max="276" width="11.5" style="48" bestFit="1" customWidth="1"/>
    <col min="277" max="512" width="9.33203125" style="48"/>
    <col min="513" max="513" width="11" style="48" customWidth="1"/>
    <col min="514" max="514" width="49" style="48" customWidth="1"/>
    <col min="515" max="515" width="0" style="48" hidden="1" customWidth="1"/>
    <col min="516" max="516" width="13.1640625" style="48" bestFit="1" customWidth="1"/>
    <col min="517" max="517" width="7.83203125" style="48" bestFit="1" customWidth="1"/>
    <col min="518" max="518" width="8.1640625" style="48" customWidth="1"/>
    <col min="519" max="519" width="10" style="48" bestFit="1" customWidth="1"/>
    <col min="520" max="520" width="0" style="48" hidden="1" customWidth="1"/>
    <col min="521" max="521" width="14" style="48" bestFit="1" customWidth="1"/>
    <col min="522" max="522" width="11.5" style="48" bestFit="1" customWidth="1"/>
    <col min="523" max="523" width="14" style="48" bestFit="1" customWidth="1"/>
    <col min="524" max="525" width="0" style="48" hidden="1" customWidth="1"/>
    <col min="526" max="526" width="9.33203125" style="48"/>
    <col min="527" max="527" width="10.6640625" style="48" bestFit="1" customWidth="1"/>
    <col min="528" max="529" width="9.33203125" style="48"/>
    <col min="530" max="530" width="11.5" style="48" bestFit="1" customWidth="1"/>
    <col min="531" max="531" width="9.33203125" style="48"/>
    <col min="532" max="532" width="11.5" style="48" bestFit="1" customWidth="1"/>
    <col min="533" max="768" width="9.33203125" style="48"/>
    <col min="769" max="769" width="11" style="48" customWidth="1"/>
    <col min="770" max="770" width="49" style="48" customWidth="1"/>
    <col min="771" max="771" width="0" style="48" hidden="1" customWidth="1"/>
    <col min="772" max="772" width="13.1640625" style="48" bestFit="1" customWidth="1"/>
    <col min="773" max="773" width="7.83203125" style="48" bestFit="1" customWidth="1"/>
    <col min="774" max="774" width="8.1640625" style="48" customWidth="1"/>
    <col min="775" max="775" width="10" style="48" bestFit="1" customWidth="1"/>
    <col min="776" max="776" width="0" style="48" hidden="1" customWidth="1"/>
    <col min="777" max="777" width="14" style="48" bestFit="1" customWidth="1"/>
    <col min="778" max="778" width="11.5" style="48" bestFit="1" customWidth="1"/>
    <col min="779" max="779" width="14" style="48" bestFit="1" customWidth="1"/>
    <col min="780" max="781" width="0" style="48" hidden="1" customWidth="1"/>
    <col min="782" max="782" width="9.33203125" style="48"/>
    <col min="783" max="783" width="10.6640625" style="48" bestFit="1" customWidth="1"/>
    <col min="784" max="785" width="9.33203125" style="48"/>
    <col min="786" max="786" width="11.5" style="48" bestFit="1" customWidth="1"/>
    <col min="787" max="787" width="9.33203125" style="48"/>
    <col min="788" max="788" width="11.5" style="48" bestFit="1" customWidth="1"/>
    <col min="789" max="1024" width="9.33203125" style="48"/>
    <col min="1025" max="1025" width="11" style="48" customWidth="1"/>
    <col min="1026" max="1026" width="49" style="48" customWidth="1"/>
    <col min="1027" max="1027" width="0" style="48" hidden="1" customWidth="1"/>
    <col min="1028" max="1028" width="13.1640625" style="48" bestFit="1" customWidth="1"/>
    <col min="1029" max="1029" width="7.83203125" style="48" bestFit="1" customWidth="1"/>
    <col min="1030" max="1030" width="8.1640625" style="48" customWidth="1"/>
    <col min="1031" max="1031" width="10" style="48" bestFit="1" customWidth="1"/>
    <col min="1032" max="1032" width="0" style="48" hidden="1" customWidth="1"/>
    <col min="1033" max="1033" width="14" style="48" bestFit="1" customWidth="1"/>
    <col min="1034" max="1034" width="11.5" style="48" bestFit="1" customWidth="1"/>
    <col min="1035" max="1035" width="14" style="48" bestFit="1" customWidth="1"/>
    <col min="1036" max="1037" width="0" style="48" hidden="1" customWidth="1"/>
    <col min="1038" max="1038" width="9.33203125" style="48"/>
    <col min="1039" max="1039" width="10.6640625" style="48" bestFit="1" customWidth="1"/>
    <col min="1040" max="1041" width="9.33203125" style="48"/>
    <col min="1042" max="1042" width="11.5" style="48" bestFit="1" customWidth="1"/>
    <col min="1043" max="1043" width="9.33203125" style="48"/>
    <col min="1044" max="1044" width="11.5" style="48" bestFit="1" customWidth="1"/>
    <col min="1045" max="1280" width="9.33203125" style="48"/>
    <col min="1281" max="1281" width="11" style="48" customWidth="1"/>
    <col min="1282" max="1282" width="49" style="48" customWidth="1"/>
    <col min="1283" max="1283" width="0" style="48" hidden="1" customWidth="1"/>
    <col min="1284" max="1284" width="13.1640625" style="48" bestFit="1" customWidth="1"/>
    <col min="1285" max="1285" width="7.83203125" style="48" bestFit="1" customWidth="1"/>
    <col min="1286" max="1286" width="8.1640625" style="48" customWidth="1"/>
    <col min="1287" max="1287" width="10" style="48" bestFit="1" customWidth="1"/>
    <col min="1288" max="1288" width="0" style="48" hidden="1" customWidth="1"/>
    <col min="1289" max="1289" width="14" style="48" bestFit="1" customWidth="1"/>
    <col min="1290" max="1290" width="11.5" style="48" bestFit="1" customWidth="1"/>
    <col min="1291" max="1291" width="14" style="48" bestFit="1" customWidth="1"/>
    <col min="1292" max="1293" width="0" style="48" hidden="1" customWidth="1"/>
    <col min="1294" max="1294" width="9.33203125" style="48"/>
    <col min="1295" max="1295" width="10.6640625" style="48" bestFit="1" customWidth="1"/>
    <col min="1296" max="1297" width="9.33203125" style="48"/>
    <col min="1298" max="1298" width="11.5" style="48" bestFit="1" customWidth="1"/>
    <col min="1299" max="1299" width="9.33203125" style="48"/>
    <col min="1300" max="1300" width="11.5" style="48" bestFit="1" customWidth="1"/>
    <col min="1301" max="1536" width="9.33203125" style="48"/>
    <col min="1537" max="1537" width="11" style="48" customWidth="1"/>
    <col min="1538" max="1538" width="49" style="48" customWidth="1"/>
    <col min="1539" max="1539" width="0" style="48" hidden="1" customWidth="1"/>
    <col min="1540" max="1540" width="13.1640625" style="48" bestFit="1" customWidth="1"/>
    <col min="1541" max="1541" width="7.83203125" style="48" bestFit="1" customWidth="1"/>
    <col min="1542" max="1542" width="8.1640625" style="48" customWidth="1"/>
    <col min="1543" max="1543" width="10" style="48" bestFit="1" customWidth="1"/>
    <col min="1544" max="1544" width="0" style="48" hidden="1" customWidth="1"/>
    <col min="1545" max="1545" width="14" style="48" bestFit="1" customWidth="1"/>
    <col min="1546" max="1546" width="11.5" style="48" bestFit="1" customWidth="1"/>
    <col min="1547" max="1547" width="14" style="48" bestFit="1" customWidth="1"/>
    <col min="1548" max="1549" width="0" style="48" hidden="1" customWidth="1"/>
    <col min="1550" max="1550" width="9.33203125" style="48"/>
    <col min="1551" max="1551" width="10.6640625" style="48" bestFit="1" customWidth="1"/>
    <col min="1552" max="1553" width="9.33203125" style="48"/>
    <col min="1554" max="1554" width="11.5" style="48" bestFit="1" customWidth="1"/>
    <col min="1555" max="1555" width="9.33203125" style="48"/>
    <col min="1556" max="1556" width="11.5" style="48" bestFit="1" customWidth="1"/>
    <col min="1557" max="1792" width="9.33203125" style="48"/>
    <col min="1793" max="1793" width="11" style="48" customWidth="1"/>
    <col min="1794" max="1794" width="49" style="48" customWidth="1"/>
    <col min="1795" max="1795" width="0" style="48" hidden="1" customWidth="1"/>
    <col min="1796" max="1796" width="13.1640625" style="48" bestFit="1" customWidth="1"/>
    <col min="1797" max="1797" width="7.83203125" style="48" bestFit="1" customWidth="1"/>
    <col min="1798" max="1798" width="8.1640625" style="48" customWidth="1"/>
    <col min="1799" max="1799" width="10" style="48" bestFit="1" customWidth="1"/>
    <col min="1800" max="1800" width="0" style="48" hidden="1" customWidth="1"/>
    <col min="1801" max="1801" width="14" style="48" bestFit="1" customWidth="1"/>
    <col min="1802" max="1802" width="11.5" style="48" bestFit="1" customWidth="1"/>
    <col min="1803" max="1803" width="14" style="48" bestFit="1" customWidth="1"/>
    <col min="1804" max="1805" width="0" style="48" hidden="1" customWidth="1"/>
    <col min="1806" max="1806" width="9.33203125" style="48"/>
    <col min="1807" max="1807" width="10.6640625" style="48" bestFit="1" customWidth="1"/>
    <col min="1808" max="1809" width="9.33203125" style="48"/>
    <col min="1810" max="1810" width="11.5" style="48" bestFit="1" customWidth="1"/>
    <col min="1811" max="1811" width="9.33203125" style="48"/>
    <col min="1812" max="1812" width="11.5" style="48" bestFit="1" customWidth="1"/>
    <col min="1813" max="2048" width="9.33203125" style="48"/>
    <col min="2049" max="2049" width="11" style="48" customWidth="1"/>
    <col min="2050" max="2050" width="49" style="48" customWidth="1"/>
    <col min="2051" max="2051" width="0" style="48" hidden="1" customWidth="1"/>
    <col min="2052" max="2052" width="13.1640625" style="48" bestFit="1" customWidth="1"/>
    <col min="2053" max="2053" width="7.83203125" style="48" bestFit="1" customWidth="1"/>
    <col min="2054" max="2054" width="8.1640625" style="48" customWidth="1"/>
    <col min="2055" max="2055" width="10" style="48" bestFit="1" customWidth="1"/>
    <col min="2056" max="2056" width="0" style="48" hidden="1" customWidth="1"/>
    <col min="2057" max="2057" width="14" style="48" bestFit="1" customWidth="1"/>
    <col min="2058" max="2058" width="11.5" style="48" bestFit="1" customWidth="1"/>
    <col min="2059" max="2059" width="14" style="48" bestFit="1" customWidth="1"/>
    <col min="2060" max="2061" width="0" style="48" hidden="1" customWidth="1"/>
    <col min="2062" max="2062" width="9.33203125" style="48"/>
    <col min="2063" max="2063" width="10.6640625" style="48" bestFit="1" customWidth="1"/>
    <col min="2064" max="2065" width="9.33203125" style="48"/>
    <col min="2066" max="2066" width="11.5" style="48" bestFit="1" customWidth="1"/>
    <col min="2067" max="2067" width="9.33203125" style="48"/>
    <col min="2068" max="2068" width="11.5" style="48" bestFit="1" customWidth="1"/>
    <col min="2069" max="2304" width="9.33203125" style="48"/>
    <col min="2305" max="2305" width="11" style="48" customWidth="1"/>
    <col min="2306" max="2306" width="49" style="48" customWidth="1"/>
    <col min="2307" max="2307" width="0" style="48" hidden="1" customWidth="1"/>
    <col min="2308" max="2308" width="13.1640625" style="48" bestFit="1" customWidth="1"/>
    <col min="2309" max="2309" width="7.83203125" style="48" bestFit="1" customWidth="1"/>
    <col min="2310" max="2310" width="8.1640625" style="48" customWidth="1"/>
    <col min="2311" max="2311" width="10" style="48" bestFit="1" customWidth="1"/>
    <col min="2312" max="2312" width="0" style="48" hidden="1" customWidth="1"/>
    <col min="2313" max="2313" width="14" style="48" bestFit="1" customWidth="1"/>
    <col min="2314" max="2314" width="11.5" style="48" bestFit="1" customWidth="1"/>
    <col min="2315" max="2315" width="14" style="48" bestFit="1" customWidth="1"/>
    <col min="2316" max="2317" width="0" style="48" hidden="1" customWidth="1"/>
    <col min="2318" max="2318" width="9.33203125" style="48"/>
    <col min="2319" max="2319" width="10.6640625" style="48" bestFit="1" customWidth="1"/>
    <col min="2320" max="2321" width="9.33203125" style="48"/>
    <col min="2322" max="2322" width="11.5" style="48" bestFit="1" customWidth="1"/>
    <col min="2323" max="2323" width="9.33203125" style="48"/>
    <col min="2324" max="2324" width="11.5" style="48" bestFit="1" customWidth="1"/>
    <col min="2325" max="2560" width="9.33203125" style="48"/>
    <col min="2561" max="2561" width="11" style="48" customWidth="1"/>
    <col min="2562" max="2562" width="49" style="48" customWidth="1"/>
    <col min="2563" max="2563" width="0" style="48" hidden="1" customWidth="1"/>
    <col min="2564" max="2564" width="13.1640625" style="48" bestFit="1" customWidth="1"/>
    <col min="2565" max="2565" width="7.83203125" style="48" bestFit="1" customWidth="1"/>
    <col min="2566" max="2566" width="8.1640625" style="48" customWidth="1"/>
    <col min="2567" max="2567" width="10" style="48" bestFit="1" customWidth="1"/>
    <col min="2568" max="2568" width="0" style="48" hidden="1" customWidth="1"/>
    <col min="2569" max="2569" width="14" style="48" bestFit="1" customWidth="1"/>
    <col min="2570" max="2570" width="11.5" style="48" bestFit="1" customWidth="1"/>
    <col min="2571" max="2571" width="14" style="48" bestFit="1" customWidth="1"/>
    <col min="2572" max="2573" width="0" style="48" hidden="1" customWidth="1"/>
    <col min="2574" max="2574" width="9.33203125" style="48"/>
    <col min="2575" max="2575" width="10.6640625" style="48" bestFit="1" customWidth="1"/>
    <col min="2576" max="2577" width="9.33203125" style="48"/>
    <col min="2578" max="2578" width="11.5" style="48" bestFit="1" customWidth="1"/>
    <col min="2579" max="2579" width="9.33203125" style="48"/>
    <col min="2580" max="2580" width="11.5" style="48" bestFit="1" customWidth="1"/>
    <col min="2581" max="2816" width="9.33203125" style="48"/>
    <col min="2817" max="2817" width="11" style="48" customWidth="1"/>
    <col min="2818" max="2818" width="49" style="48" customWidth="1"/>
    <col min="2819" max="2819" width="0" style="48" hidden="1" customWidth="1"/>
    <col min="2820" max="2820" width="13.1640625" style="48" bestFit="1" customWidth="1"/>
    <col min="2821" max="2821" width="7.83203125" style="48" bestFit="1" customWidth="1"/>
    <col min="2822" max="2822" width="8.1640625" style="48" customWidth="1"/>
    <col min="2823" max="2823" width="10" style="48" bestFit="1" customWidth="1"/>
    <col min="2824" max="2824" width="0" style="48" hidden="1" customWidth="1"/>
    <col min="2825" max="2825" width="14" style="48" bestFit="1" customWidth="1"/>
    <col min="2826" max="2826" width="11.5" style="48" bestFit="1" customWidth="1"/>
    <col min="2827" max="2827" width="14" style="48" bestFit="1" customWidth="1"/>
    <col min="2828" max="2829" width="0" style="48" hidden="1" customWidth="1"/>
    <col min="2830" max="2830" width="9.33203125" style="48"/>
    <col min="2831" max="2831" width="10.6640625" style="48" bestFit="1" customWidth="1"/>
    <col min="2832" max="2833" width="9.33203125" style="48"/>
    <col min="2834" max="2834" width="11.5" style="48" bestFit="1" customWidth="1"/>
    <col min="2835" max="2835" width="9.33203125" style="48"/>
    <col min="2836" max="2836" width="11.5" style="48" bestFit="1" customWidth="1"/>
    <col min="2837" max="3072" width="9.33203125" style="48"/>
    <col min="3073" max="3073" width="11" style="48" customWidth="1"/>
    <col min="3074" max="3074" width="49" style="48" customWidth="1"/>
    <col min="3075" max="3075" width="0" style="48" hidden="1" customWidth="1"/>
    <col min="3076" max="3076" width="13.1640625" style="48" bestFit="1" customWidth="1"/>
    <col min="3077" max="3077" width="7.83203125" style="48" bestFit="1" customWidth="1"/>
    <col min="3078" max="3078" width="8.1640625" style="48" customWidth="1"/>
    <col min="3079" max="3079" width="10" style="48" bestFit="1" customWidth="1"/>
    <col min="3080" max="3080" width="0" style="48" hidden="1" customWidth="1"/>
    <col min="3081" max="3081" width="14" style="48" bestFit="1" customWidth="1"/>
    <col min="3082" max="3082" width="11.5" style="48" bestFit="1" customWidth="1"/>
    <col min="3083" max="3083" width="14" style="48" bestFit="1" customWidth="1"/>
    <col min="3084" max="3085" width="0" style="48" hidden="1" customWidth="1"/>
    <col min="3086" max="3086" width="9.33203125" style="48"/>
    <col min="3087" max="3087" width="10.6640625" style="48" bestFit="1" customWidth="1"/>
    <col min="3088" max="3089" width="9.33203125" style="48"/>
    <col min="3090" max="3090" width="11.5" style="48" bestFit="1" customWidth="1"/>
    <col min="3091" max="3091" width="9.33203125" style="48"/>
    <col min="3092" max="3092" width="11.5" style="48" bestFit="1" customWidth="1"/>
    <col min="3093" max="3328" width="9.33203125" style="48"/>
    <col min="3329" max="3329" width="11" style="48" customWidth="1"/>
    <col min="3330" max="3330" width="49" style="48" customWidth="1"/>
    <col min="3331" max="3331" width="0" style="48" hidden="1" customWidth="1"/>
    <col min="3332" max="3332" width="13.1640625" style="48" bestFit="1" customWidth="1"/>
    <col min="3333" max="3333" width="7.83203125" style="48" bestFit="1" customWidth="1"/>
    <col min="3334" max="3334" width="8.1640625" style="48" customWidth="1"/>
    <col min="3335" max="3335" width="10" style="48" bestFit="1" customWidth="1"/>
    <col min="3336" max="3336" width="0" style="48" hidden="1" customWidth="1"/>
    <col min="3337" max="3337" width="14" style="48" bestFit="1" customWidth="1"/>
    <col min="3338" max="3338" width="11.5" style="48" bestFit="1" customWidth="1"/>
    <col min="3339" max="3339" width="14" style="48" bestFit="1" customWidth="1"/>
    <col min="3340" max="3341" width="0" style="48" hidden="1" customWidth="1"/>
    <col min="3342" max="3342" width="9.33203125" style="48"/>
    <col min="3343" max="3343" width="10.6640625" style="48" bestFit="1" customWidth="1"/>
    <col min="3344" max="3345" width="9.33203125" style="48"/>
    <col min="3346" max="3346" width="11.5" style="48" bestFit="1" customWidth="1"/>
    <col min="3347" max="3347" width="9.33203125" style="48"/>
    <col min="3348" max="3348" width="11.5" style="48" bestFit="1" customWidth="1"/>
    <col min="3349" max="3584" width="9.33203125" style="48"/>
    <col min="3585" max="3585" width="11" style="48" customWidth="1"/>
    <col min="3586" max="3586" width="49" style="48" customWidth="1"/>
    <col min="3587" max="3587" width="0" style="48" hidden="1" customWidth="1"/>
    <col min="3588" max="3588" width="13.1640625" style="48" bestFit="1" customWidth="1"/>
    <col min="3589" max="3589" width="7.83203125" style="48" bestFit="1" customWidth="1"/>
    <col min="3590" max="3590" width="8.1640625" style="48" customWidth="1"/>
    <col min="3591" max="3591" width="10" style="48" bestFit="1" customWidth="1"/>
    <col min="3592" max="3592" width="0" style="48" hidden="1" customWidth="1"/>
    <col min="3593" max="3593" width="14" style="48" bestFit="1" customWidth="1"/>
    <col min="3594" max="3594" width="11.5" style="48" bestFit="1" customWidth="1"/>
    <col min="3595" max="3595" width="14" style="48" bestFit="1" customWidth="1"/>
    <col min="3596" max="3597" width="0" style="48" hidden="1" customWidth="1"/>
    <col min="3598" max="3598" width="9.33203125" style="48"/>
    <col min="3599" max="3599" width="10.6640625" style="48" bestFit="1" customWidth="1"/>
    <col min="3600" max="3601" width="9.33203125" style="48"/>
    <col min="3602" max="3602" width="11.5" style="48" bestFit="1" customWidth="1"/>
    <col min="3603" max="3603" width="9.33203125" style="48"/>
    <col min="3604" max="3604" width="11.5" style="48" bestFit="1" customWidth="1"/>
    <col min="3605" max="3840" width="9.33203125" style="48"/>
    <col min="3841" max="3841" width="11" style="48" customWidth="1"/>
    <col min="3842" max="3842" width="49" style="48" customWidth="1"/>
    <col min="3843" max="3843" width="0" style="48" hidden="1" customWidth="1"/>
    <col min="3844" max="3844" width="13.1640625" style="48" bestFit="1" customWidth="1"/>
    <col min="3845" max="3845" width="7.83203125" style="48" bestFit="1" customWidth="1"/>
    <col min="3846" max="3846" width="8.1640625" style="48" customWidth="1"/>
    <col min="3847" max="3847" width="10" style="48" bestFit="1" customWidth="1"/>
    <col min="3848" max="3848" width="0" style="48" hidden="1" customWidth="1"/>
    <col min="3849" max="3849" width="14" style="48" bestFit="1" customWidth="1"/>
    <col min="3850" max="3850" width="11.5" style="48" bestFit="1" customWidth="1"/>
    <col min="3851" max="3851" width="14" style="48" bestFit="1" customWidth="1"/>
    <col min="3852" max="3853" width="0" style="48" hidden="1" customWidth="1"/>
    <col min="3854" max="3854" width="9.33203125" style="48"/>
    <col min="3855" max="3855" width="10.6640625" style="48" bestFit="1" customWidth="1"/>
    <col min="3856" max="3857" width="9.33203125" style="48"/>
    <col min="3858" max="3858" width="11.5" style="48" bestFit="1" customWidth="1"/>
    <col min="3859" max="3859" width="9.33203125" style="48"/>
    <col min="3860" max="3860" width="11.5" style="48" bestFit="1" customWidth="1"/>
    <col min="3861" max="4096" width="9.33203125" style="48"/>
    <col min="4097" max="4097" width="11" style="48" customWidth="1"/>
    <col min="4098" max="4098" width="49" style="48" customWidth="1"/>
    <col min="4099" max="4099" width="0" style="48" hidden="1" customWidth="1"/>
    <col min="4100" max="4100" width="13.1640625" style="48" bestFit="1" customWidth="1"/>
    <col min="4101" max="4101" width="7.83203125" style="48" bestFit="1" customWidth="1"/>
    <col min="4102" max="4102" width="8.1640625" style="48" customWidth="1"/>
    <col min="4103" max="4103" width="10" style="48" bestFit="1" customWidth="1"/>
    <col min="4104" max="4104" width="0" style="48" hidden="1" customWidth="1"/>
    <col min="4105" max="4105" width="14" style="48" bestFit="1" customWidth="1"/>
    <col min="4106" max="4106" width="11.5" style="48" bestFit="1" customWidth="1"/>
    <col min="4107" max="4107" width="14" style="48" bestFit="1" customWidth="1"/>
    <col min="4108" max="4109" width="0" style="48" hidden="1" customWidth="1"/>
    <col min="4110" max="4110" width="9.33203125" style="48"/>
    <col min="4111" max="4111" width="10.6640625" style="48" bestFit="1" customWidth="1"/>
    <col min="4112" max="4113" width="9.33203125" style="48"/>
    <col min="4114" max="4114" width="11.5" style="48" bestFit="1" customWidth="1"/>
    <col min="4115" max="4115" width="9.33203125" style="48"/>
    <col min="4116" max="4116" width="11.5" style="48" bestFit="1" customWidth="1"/>
    <col min="4117" max="4352" width="9.33203125" style="48"/>
    <col min="4353" max="4353" width="11" style="48" customWidth="1"/>
    <col min="4354" max="4354" width="49" style="48" customWidth="1"/>
    <col min="4355" max="4355" width="0" style="48" hidden="1" customWidth="1"/>
    <col min="4356" max="4356" width="13.1640625" style="48" bestFit="1" customWidth="1"/>
    <col min="4357" max="4357" width="7.83203125" style="48" bestFit="1" customWidth="1"/>
    <col min="4358" max="4358" width="8.1640625" style="48" customWidth="1"/>
    <col min="4359" max="4359" width="10" style="48" bestFit="1" customWidth="1"/>
    <col min="4360" max="4360" width="0" style="48" hidden="1" customWidth="1"/>
    <col min="4361" max="4361" width="14" style="48" bestFit="1" customWidth="1"/>
    <col min="4362" max="4362" width="11.5" style="48" bestFit="1" customWidth="1"/>
    <col min="4363" max="4363" width="14" style="48" bestFit="1" customWidth="1"/>
    <col min="4364" max="4365" width="0" style="48" hidden="1" customWidth="1"/>
    <col min="4366" max="4366" width="9.33203125" style="48"/>
    <col min="4367" max="4367" width="10.6640625" style="48" bestFit="1" customWidth="1"/>
    <col min="4368" max="4369" width="9.33203125" style="48"/>
    <col min="4370" max="4370" width="11.5" style="48" bestFit="1" customWidth="1"/>
    <col min="4371" max="4371" width="9.33203125" style="48"/>
    <col min="4372" max="4372" width="11.5" style="48" bestFit="1" customWidth="1"/>
    <col min="4373" max="4608" width="9.33203125" style="48"/>
    <col min="4609" max="4609" width="11" style="48" customWidth="1"/>
    <col min="4610" max="4610" width="49" style="48" customWidth="1"/>
    <col min="4611" max="4611" width="0" style="48" hidden="1" customWidth="1"/>
    <col min="4612" max="4612" width="13.1640625" style="48" bestFit="1" customWidth="1"/>
    <col min="4613" max="4613" width="7.83203125" style="48" bestFit="1" customWidth="1"/>
    <col min="4614" max="4614" width="8.1640625" style="48" customWidth="1"/>
    <col min="4615" max="4615" width="10" style="48" bestFit="1" customWidth="1"/>
    <col min="4616" max="4616" width="0" style="48" hidden="1" customWidth="1"/>
    <col min="4617" max="4617" width="14" style="48" bestFit="1" customWidth="1"/>
    <col min="4618" max="4618" width="11.5" style="48" bestFit="1" customWidth="1"/>
    <col min="4619" max="4619" width="14" style="48" bestFit="1" customWidth="1"/>
    <col min="4620" max="4621" width="0" style="48" hidden="1" customWidth="1"/>
    <col min="4622" max="4622" width="9.33203125" style="48"/>
    <col min="4623" max="4623" width="10.6640625" style="48" bestFit="1" customWidth="1"/>
    <col min="4624" max="4625" width="9.33203125" style="48"/>
    <col min="4626" max="4626" width="11.5" style="48" bestFit="1" customWidth="1"/>
    <col min="4627" max="4627" width="9.33203125" style="48"/>
    <col min="4628" max="4628" width="11.5" style="48" bestFit="1" customWidth="1"/>
    <col min="4629" max="4864" width="9.33203125" style="48"/>
    <col min="4865" max="4865" width="11" style="48" customWidth="1"/>
    <col min="4866" max="4866" width="49" style="48" customWidth="1"/>
    <col min="4867" max="4867" width="0" style="48" hidden="1" customWidth="1"/>
    <col min="4868" max="4868" width="13.1640625" style="48" bestFit="1" customWidth="1"/>
    <col min="4869" max="4869" width="7.83203125" style="48" bestFit="1" customWidth="1"/>
    <col min="4870" max="4870" width="8.1640625" style="48" customWidth="1"/>
    <col min="4871" max="4871" width="10" style="48" bestFit="1" customWidth="1"/>
    <col min="4872" max="4872" width="0" style="48" hidden="1" customWidth="1"/>
    <col min="4873" max="4873" width="14" style="48" bestFit="1" customWidth="1"/>
    <col min="4874" max="4874" width="11.5" style="48" bestFit="1" customWidth="1"/>
    <col min="4875" max="4875" width="14" style="48" bestFit="1" customWidth="1"/>
    <col min="4876" max="4877" width="0" style="48" hidden="1" customWidth="1"/>
    <col min="4878" max="4878" width="9.33203125" style="48"/>
    <col min="4879" max="4879" width="10.6640625" style="48" bestFit="1" customWidth="1"/>
    <col min="4880" max="4881" width="9.33203125" style="48"/>
    <col min="4882" max="4882" width="11.5" style="48" bestFit="1" customWidth="1"/>
    <col min="4883" max="4883" width="9.33203125" style="48"/>
    <col min="4884" max="4884" width="11.5" style="48" bestFit="1" customWidth="1"/>
    <col min="4885" max="5120" width="9.33203125" style="48"/>
    <col min="5121" max="5121" width="11" style="48" customWidth="1"/>
    <col min="5122" max="5122" width="49" style="48" customWidth="1"/>
    <col min="5123" max="5123" width="0" style="48" hidden="1" customWidth="1"/>
    <col min="5124" max="5124" width="13.1640625" style="48" bestFit="1" customWidth="1"/>
    <col min="5125" max="5125" width="7.83203125" style="48" bestFit="1" customWidth="1"/>
    <col min="5126" max="5126" width="8.1640625" style="48" customWidth="1"/>
    <col min="5127" max="5127" width="10" style="48" bestFit="1" customWidth="1"/>
    <col min="5128" max="5128" width="0" style="48" hidden="1" customWidth="1"/>
    <col min="5129" max="5129" width="14" style="48" bestFit="1" customWidth="1"/>
    <col min="5130" max="5130" width="11.5" style="48" bestFit="1" customWidth="1"/>
    <col min="5131" max="5131" width="14" style="48" bestFit="1" customWidth="1"/>
    <col min="5132" max="5133" width="0" style="48" hidden="1" customWidth="1"/>
    <col min="5134" max="5134" width="9.33203125" style="48"/>
    <col min="5135" max="5135" width="10.6640625" style="48" bestFit="1" customWidth="1"/>
    <col min="5136" max="5137" width="9.33203125" style="48"/>
    <col min="5138" max="5138" width="11.5" style="48" bestFit="1" customWidth="1"/>
    <col min="5139" max="5139" width="9.33203125" style="48"/>
    <col min="5140" max="5140" width="11.5" style="48" bestFit="1" customWidth="1"/>
    <col min="5141" max="5376" width="9.33203125" style="48"/>
    <col min="5377" max="5377" width="11" style="48" customWidth="1"/>
    <col min="5378" max="5378" width="49" style="48" customWidth="1"/>
    <col min="5379" max="5379" width="0" style="48" hidden="1" customWidth="1"/>
    <col min="5380" max="5380" width="13.1640625" style="48" bestFit="1" customWidth="1"/>
    <col min="5381" max="5381" width="7.83203125" style="48" bestFit="1" customWidth="1"/>
    <col min="5382" max="5382" width="8.1640625" style="48" customWidth="1"/>
    <col min="5383" max="5383" width="10" style="48" bestFit="1" customWidth="1"/>
    <col min="5384" max="5384" width="0" style="48" hidden="1" customWidth="1"/>
    <col min="5385" max="5385" width="14" style="48" bestFit="1" customWidth="1"/>
    <col min="5386" max="5386" width="11.5" style="48" bestFit="1" customWidth="1"/>
    <col min="5387" max="5387" width="14" style="48" bestFit="1" customWidth="1"/>
    <col min="5388" max="5389" width="0" style="48" hidden="1" customWidth="1"/>
    <col min="5390" max="5390" width="9.33203125" style="48"/>
    <col min="5391" max="5391" width="10.6640625" style="48" bestFit="1" customWidth="1"/>
    <col min="5392" max="5393" width="9.33203125" style="48"/>
    <col min="5394" max="5394" width="11.5" style="48" bestFit="1" customWidth="1"/>
    <col min="5395" max="5395" width="9.33203125" style="48"/>
    <col min="5396" max="5396" width="11.5" style="48" bestFit="1" customWidth="1"/>
    <col min="5397" max="5632" width="9.33203125" style="48"/>
    <col min="5633" max="5633" width="11" style="48" customWidth="1"/>
    <col min="5634" max="5634" width="49" style="48" customWidth="1"/>
    <col min="5635" max="5635" width="0" style="48" hidden="1" customWidth="1"/>
    <col min="5636" max="5636" width="13.1640625" style="48" bestFit="1" customWidth="1"/>
    <col min="5637" max="5637" width="7.83203125" style="48" bestFit="1" customWidth="1"/>
    <col min="5638" max="5638" width="8.1640625" style="48" customWidth="1"/>
    <col min="5639" max="5639" width="10" style="48" bestFit="1" customWidth="1"/>
    <col min="5640" max="5640" width="0" style="48" hidden="1" customWidth="1"/>
    <col min="5641" max="5641" width="14" style="48" bestFit="1" customWidth="1"/>
    <col min="5642" max="5642" width="11.5" style="48" bestFit="1" customWidth="1"/>
    <col min="5643" max="5643" width="14" style="48" bestFit="1" customWidth="1"/>
    <col min="5644" max="5645" width="0" style="48" hidden="1" customWidth="1"/>
    <col min="5646" max="5646" width="9.33203125" style="48"/>
    <col min="5647" max="5647" width="10.6640625" style="48" bestFit="1" customWidth="1"/>
    <col min="5648" max="5649" width="9.33203125" style="48"/>
    <col min="5650" max="5650" width="11.5" style="48" bestFit="1" customWidth="1"/>
    <col min="5651" max="5651" width="9.33203125" style="48"/>
    <col min="5652" max="5652" width="11.5" style="48" bestFit="1" customWidth="1"/>
    <col min="5653" max="5888" width="9.33203125" style="48"/>
    <col min="5889" max="5889" width="11" style="48" customWidth="1"/>
    <col min="5890" max="5890" width="49" style="48" customWidth="1"/>
    <col min="5891" max="5891" width="0" style="48" hidden="1" customWidth="1"/>
    <col min="5892" max="5892" width="13.1640625" style="48" bestFit="1" customWidth="1"/>
    <col min="5893" max="5893" width="7.83203125" style="48" bestFit="1" customWidth="1"/>
    <col min="5894" max="5894" width="8.1640625" style="48" customWidth="1"/>
    <col min="5895" max="5895" width="10" style="48" bestFit="1" customWidth="1"/>
    <col min="5896" max="5896" width="0" style="48" hidden="1" customWidth="1"/>
    <col min="5897" max="5897" width="14" style="48" bestFit="1" customWidth="1"/>
    <col min="5898" max="5898" width="11.5" style="48" bestFit="1" customWidth="1"/>
    <col min="5899" max="5899" width="14" style="48" bestFit="1" customWidth="1"/>
    <col min="5900" max="5901" width="0" style="48" hidden="1" customWidth="1"/>
    <col min="5902" max="5902" width="9.33203125" style="48"/>
    <col min="5903" max="5903" width="10.6640625" style="48" bestFit="1" customWidth="1"/>
    <col min="5904" max="5905" width="9.33203125" style="48"/>
    <col min="5906" max="5906" width="11.5" style="48" bestFit="1" customWidth="1"/>
    <col min="5907" max="5907" width="9.33203125" style="48"/>
    <col min="5908" max="5908" width="11.5" style="48" bestFit="1" customWidth="1"/>
    <col min="5909" max="6144" width="9.33203125" style="48"/>
    <col min="6145" max="6145" width="11" style="48" customWidth="1"/>
    <col min="6146" max="6146" width="49" style="48" customWidth="1"/>
    <col min="6147" max="6147" width="0" style="48" hidden="1" customWidth="1"/>
    <col min="6148" max="6148" width="13.1640625" style="48" bestFit="1" customWidth="1"/>
    <col min="6149" max="6149" width="7.83203125" style="48" bestFit="1" customWidth="1"/>
    <col min="6150" max="6150" width="8.1640625" style="48" customWidth="1"/>
    <col min="6151" max="6151" width="10" style="48" bestFit="1" customWidth="1"/>
    <col min="6152" max="6152" width="0" style="48" hidden="1" customWidth="1"/>
    <col min="6153" max="6153" width="14" style="48" bestFit="1" customWidth="1"/>
    <col min="6154" max="6154" width="11.5" style="48" bestFit="1" customWidth="1"/>
    <col min="6155" max="6155" width="14" style="48" bestFit="1" customWidth="1"/>
    <col min="6156" max="6157" width="0" style="48" hidden="1" customWidth="1"/>
    <col min="6158" max="6158" width="9.33203125" style="48"/>
    <col min="6159" max="6159" width="10.6640625" style="48" bestFit="1" customWidth="1"/>
    <col min="6160" max="6161" width="9.33203125" style="48"/>
    <col min="6162" max="6162" width="11.5" style="48" bestFit="1" customWidth="1"/>
    <col min="6163" max="6163" width="9.33203125" style="48"/>
    <col min="6164" max="6164" width="11.5" style="48" bestFit="1" customWidth="1"/>
    <col min="6165" max="6400" width="9.33203125" style="48"/>
    <col min="6401" max="6401" width="11" style="48" customWidth="1"/>
    <col min="6402" max="6402" width="49" style="48" customWidth="1"/>
    <col min="6403" max="6403" width="0" style="48" hidden="1" customWidth="1"/>
    <col min="6404" max="6404" width="13.1640625" style="48" bestFit="1" customWidth="1"/>
    <col min="6405" max="6405" width="7.83203125" style="48" bestFit="1" customWidth="1"/>
    <col min="6406" max="6406" width="8.1640625" style="48" customWidth="1"/>
    <col min="6407" max="6407" width="10" style="48" bestFit="1" customWidth="1"/>
    <col min="6408" max="6408" width="0" style="48" hidden="1" customWidth="1"/>
    <col min="6409" max="6409" width="14" style="48" bestFit="1" customWidth="1"/>
    <col min="6410" max="6410" width="11.5" style="48" bestFit="1" customWidth="1"/>
    <col min="6411" max="6411" width="14" style="48" bestFit="1" customWidth="1"/>
    <col min="6412" max="6413" width="0" style="48" hidden="1" customWidth="1"/>
    <col min="6414" max="6414" width="9.33203125" style="48"/>
    <col min="6415" max="6415" width="10.6640625" style="48" bestFit="1" customWidth="1"/>
    <col min="6416" max="6417" width="9.33203125" style="48"/>
    <col min="6418" max="6418" width="11.5" style="48" bestFit="1" customWidth="1"/>
    <col min="6419" max="6419" width="9.33203125" style="48"/>
    <col min="6420" max="6420" width="11.5" style="48" bestFit="1" customWidth="1"/>
    <col min="6421" max="6656" width="9.33203125" style="48"/>
    <col min="6657" max="6657" width="11" style="48" customWidth="1"/>
    <col min="6658" max="6658" width="49" style="48" customWidth="1"/>
    <col min="6659" max="6659" width="0" style="48" hidden="1" customWidth="1"/>
    <col min="6660" max="6660" width="13.1640625" style="48" bestFit="1" customWidth="1"/>
    <col min="6661" max="6661" width="7.83203125" style="48" bestFit="1" customWidth="1"/>
    <col min="6662" max="6662" width="8.1640625" style="48" customWidth="1"/>
    <col min="6663" max="6663" width="10" style="48" bestFit="1" customWidth="1"/>
    <col min="6664" max="6664" width="0" style="48" hidden="1" customWidth="1"/>
    <col min="6665" max="6665" width="14" style="48" bestFit="1" customWidth="1"/>
    <col min="6666" max="6666" width="11.5" style="48" bestFit="1" customWidth="1"/>
    <col min="6667" max="6667" width="14" style="48" bestFit="1" customWidth="1"/>
    <col min="6668" max="6669" width="0" style="48" hidden="1" customWidth="1"/>
    <col min="6670" max="6670" width="9.33203125" style="48"/>
    <col min="6671" max="6671" width="10.6640625" style="48" bestFit="1" customWidth="1"/>
    <col min="6672" max="6673" width="9.33203125" style="48"/>
    <col min="6674" max="6674" width="11.5" style="48" bestFit="1" customWidth="1"/>
    <col min="6675" max="6675" width="9.33203125" style="48"/>
    <col min="6676" max="6676" width="11.5" style="48" bestFit="1" customWidth="1"/>
    <col min="6677" max="6912" width="9.33203125" style="48"/>
    <col min="6913" max="6913" width="11" style="48" customWidth="1"/>
    <col min="6914" max="6914" width="49" style="48" customWidth="1"/>
    <col min="6915" max="6915" width="0" style="48" hidden="1" customWidth="1"/>
    <col min="6916" max="6916" width="13.1640625" style="48" bestFit="1" customWidth="1"/>
    <col min="6917" max="6917" width="7.83203125" style="48" bestFit="1" customWidth="1"/>
    <col min="6918" max="6918" width="8.1640625" style="48" customWidth="1"/>
    <col min="6919" max="6919" width="10" style="48" bestFit="1" customWidth="1"/>
    <col min="6920" max="6920" width="0" style="48" hidden="1" customWidth="1"/>
    <col min="6921" max="6921" width="14" style="48" bestFit="1" customWidth="1"/>
    <col min="6922" max="6922" width="11.5" style="48" bestFit="1" customWidth="1"/>
    <col min="6923" max="6923" width="14" style="48" bestFit="1" customWidth="1"/>
    <col min="6924" max="6925" width="0" style="48" hidden="1" customWidth="1"/>
    <col min="6926" max="6926" width="9.33203125" style="48"/>
    <col min="6927" max="6927" width="10.6640625" style="48" bestFit="1" customWidth="1"/>
    <col min="6928" max="6929" width="9.33203125" style="48"/>
    <col min="6930" max="6930" width="11.5" style="48" bestFit="1" customWidth="1"/>
    <col min="6931" max="6931" width="9.33203125" style="48"/>
    <col min="6932" max="6932" width="11.5" style="48" bestFit="1" customWidth="1"/>
    <col min="6933" max="7168" width="9.33203125" style="48"/>
    <col min="7169" max="7169" width="11" style="48" customWidth="1"/>
    <col min="7170" max="7170" width="49" style="48" customWidth="1"/>
    <col min="7171" max="7171" width="0" style="48" hidden="1" customWidth="1"/>
    <col min="7172" max="7172" width="13.1640625" style="48" bestFit="1" customWidth="1"/>
    <col min="7173" max="7173" width="7.83203125" style="48" bestFit="1" customWidth="1"/>
    <col min="7174" max="7174" width="8.1640625" style="48" customWidth="1"/>
    <col min="7175" max="7175" width="10" style="48" bestFit="1" customWidth="1"/>
    <col min="7176" max="7176" width="0" style="48" hidden="1" customWidth="1"/>
    <col min="7177" max="7177" width="14" style="48" bestFit="1" customWidth="1"/>
    <col min="7178" max="7178" width="11.5" style="48" bestFit="1" customWidth="1"/>
    <col min="7179" max="7179" width="14" style="48" bestFit="1" customWidth="1"/>
    <col min="7180" max="7181" width="0" style="48" hidden="1" customWidth="1"/>
    <col min="7182" max="7182" width="9.33203125" style="48"/>
    <col min="7183" max="7183" width="10.6640625" style="48" bestFit="1" customWidth="1"/>
    <col min="7184" max="7185" width="9.33203125" style="48"/>
    <col min="7186" max="7186" width="11.5" style="48" bestFit="1" customWidth="1"/>
    <col min="7187" max="7187" width="9.33203125" style="48"/>
    <col min="7188" max="7188" width="11.5" style="48" bestFit="1" customWidth="1"/>
    <col min="7189" max="7424" width="9.33203125" style="48"/>
    <col min="7425" max="7425" width="11" style="48" customWidth="1"/>
    <col min="7426" max="7426" width="49" style="48" customWidth="1"/>
    <col min="7427" max="7427" width="0" style="48" hidden="1" customWidth="1"/>
    <col min="7428" max="7428" width="13.1640625" style="48" bestFit="1" customWidth="1"/>
    <col min="7429" max="7429" width="7.83203125" style="48" bestFit="1" customWidth="1"/>
    <col min="7430" max="7430" width="8.1640625" style="48" customWidth="1"/>
    <col min="7431" max="7431" width="10" style="48" bestFit="1" customWidth="1"/>
    <col min="7432" max="7432" width="0" style="48" hidden="1" customWidth="1"/>
    <col min="7433" max="7433" width="14" style="48" bestFit="1" customWidth="1"/>
    <col min="7434" max="7434" width="11.5" style="48" bestFit="1" customWidth="1"/>
    <col min="7435" max="7435" width="14" style="48" bestFit="1" customWidth="1"/>
    <col min="7436" max="7437" width="0" style="48" hidden="1" customWidth="1"/>
    <col min="7438" max="7438" width="9.33203125" style="48"/>
    <col min="7439" max="7439" width="10.6640625" style="48" bestFit="1" customWidth="1"/>
    <col min="7440" max="7441" width="9.33203125" style="48"/>
    <col min="7442" max="7442" width="11.5" style="48" bestFit="1" customWidth="1"/>
    <col min="7443" max="7443" width="9.33203125" style="48"/>
    <col min="7444" max="7444" width="11.5" style="48" bestFit="1" customWidth="1"/>
    <col min="7445" max="7680" width="9.33203125" style="48"/>
    <col min="7681" max="7681" width="11" style="48" customWidth="1"/>
    <col min="7682" max="7682" width="49" style="48" customWidth="1"/>
    <col min="7683" max="7683" width="0" style="48" hidden="1" customWidth="1"/>
    <col min="7684" max="7684" width="13.1640625" style="48" bestFit="1" customWidth="1"/>
    <col min="7685" max="7685" width="7.83203125" style="48" bestFit="1" customWidth="1"/>
    <col min="7686" max="7686" width="8.1640625" style="48" customWidth="1"/>
    <col min="7687" max="7687" width="10" style="48" bestFit="1" customWidth="1"/>
    <col min="7688" max="7688" width="0" style="48" hidden="1" customWidth="1"/>
    <col min="7689" max="7689" width="14" style="48" bestFit="1" customWidth="1"/>
    <col min="7690" max="7690" width="11.5" style="48" bestFit="1" customWidth="1"/>
    <col min="7691" max="7691" width="14" style="48" bestFit="1" customWidth="1"/>
    <col min="7692" max="7693" width="0" style="48" hidden="1" customWidth="1"/>
    <col min="7694" max="7694" width="9.33203125" style="48"/>
    <col min="7695" max="7695" width="10.6640625" style="48" bestFit="1" customWidth="1"/>
    <col min="7696" max="7697" width="9.33203125" style="48"/>
    <col min="7698" max="7698" width="11.5" style="48" bestFit="1" customWidth="1"/>
    <col min="7699" max="7699" width="9.33203125" style="48"/>
    <col min="7700" max="7700" width="11.5" style="48" bestFit="1" customWidth="1"/>
    <col min="7701" max="7936" width="9.33203125" style="48"/>
    <col min="7937" max="7937" width="11" style="48" customWidth="1"/>
    <col min="7938" max="7938" width="49" style="48" customWidth="1"/>
    <col min="7939" max="7939" width="0" style="48" hidden="1" customWidth="1"/>
    <col min="7940" max="7940" width="13.1640625" style="48" bestFit="1" customWidth="1"/>
    <col min="7941" max="7941" width="7.83203125" style="48" bestFit="1" customWidth="1"/>
    <col min="7942" max="7942" width="8.1640625" style="48" customWidth="1"/>
    <col min="7943" max="7943" width="10" style="48" bestFit="1" customWidth="1"/>
    <col min="7944" max="7944" width="0" style="48" hidden="1" customWidth="1"/>
    <col min="7945" max="7945" width="14" style="48" bestFit="1" customWidth="1"/>
    <col min="7946" max="7946" width="11.5" style="48" bestFit="1" customWidth="1"/>
    <col min="7947" max="7947" width="14" style="48" bestFit="1" customWidth="1"/>
    <col min="7948" max="7949" width="0" style="48" hidden="1" customWidth="1"/>
    <col min="7950" max="7950" width="9.33203125" style="48"/>
    <col min="7951" max="7951" width="10.6640625" style="48" bestFit="1" customWidth="1"/>
    <col min="7952" max="7953" width="9.33203125" style="48"/>
    <col min="7954" max="7954" width="11.5" style="48" bestFit="1" customWidth="1"/>
    <col min="7955" max="7955" width="9.33203125" style="48"/>
    <col min="7956" max="7956" width="11.5" style="48" bestFit="1" customWidth="1"/>
    <col min="7957" max="8192" width="9.33203125" style="48"/>
    <col min="8193" max="8193" width="11" style="48" customWidth="1"/>
    <col min="8194" max="8194" width="49" style="48" customWidth="1"/>
    <col min="8195" max="8195" width="0" style="48" hidden="1" customWidth="1"/>
    <col min="8196" max="8196" width="13.1640625" style="48" bestFit="1" customWidth="1"/>
    <col min="8197" max="8197" width="7.83203125" style="48" bestFit="1" customWidth="1"/>
    <col min="8198" max="8198" width="8.1640625" style="48" customWidth="1"/>
    <col min="8199" max="8199" width="10" style="48" bestFit="1" customWidth="1"/>
    <col min="8200" max="8200" width="0" style="48" hidden="1" customWidth="1"/>
    <col min="8201" max="8201" width="14" style="48" bestFit="1" customWidth="1"/>
    <col min="8202" max="8202" width="11.5" style="48" bestFit="1" customWidth="1"/>
    <col min="8203" max="8203" width="14" style="48" bestFit="1" customWidth="1"/>
    <col min="8204" max="8205" width="0" style="48" hidden="1" customWidth="1"/>
    <col min="8206" max="8206" width="9.33203125" style="48"/>
    <col min="8207" max="8207" width="10.6640625" style="48" bestFit="1" customWidth="1"/>
    <col min="8208" max="8209" width="9.33203125" style="48"/>
    <col min="8210" max="8210" width="11.5" style="48" bestFit="1" customWidth="1"/>
    <col min="8211" max="8211" width="9.33203125" style="48"/>
    <col min="8212" max="8212" width="11.5" style="48" bestFit="1" customWidth="1"/>
    <col min="8213" max="8448" width="9.33203125" style="48"/>
    <col min="8449" max="8449" width="11" style="48" customWidth="1"/>
    <col min="8450" max="8450" width="49" style="48" customWidth="1"/>
    <col min="8451" max="8451" width="0" style="48" hidden="1" customWidth="1"/>
    <col min="8452" max="8452" width="13.1640625" style="48" bestFit="1" customWidth="1"/>
    <col min="8453" max="8453" width="7.83203125" style="48" bestFit="1" customWidth="1"/>
    <col min="8454" max="8454" width="8.1640625" style="48" customWidth="1"/>
    <col min="8455" max="8455" width="10" style="48" bestFit="1" customWidth="1"/>
    <col min="8456" max="8456" width="0" style="48" hidden="1" customWidth="1"/>
    <col min="8457" max="8457" width="14" style="48" bestFit="1" customWidth="1"/>
    <col min="8458" max="8458" width="11.5" style="48" bestFit="1" customWidth="1"/>
    <col min="8459" max="8459" width="14" style="48" bestFit="1" customWidth="1"/>
    <col min="8460" max="8461" width="0" style="48" hidden="1" customWidth="1"/>
    <col min="8462" max="8462" width="9.33203125" style="48"/>
    <col min="8463" max="8463" width="10.6640625" style="48" bestFit="1" customWidth="1"/>
    <col min="8464" max="8465" width="9.33203125" style="48"/>
    <col min="8466" max="8466" width="11.5" style="48" bestFit="1" customWidth="1"/>
    <col min="8467" max="8467" width="9.33203125" style="48"/>
    <col min="8468" max="8468" width="11.5" style="48" bestFit="1" customWidth="1"/>
    <col min="8469" max="8704" width="9.33203125" style="48"/>
    <col min="8705" max="8705" width="11" style="48" customWidth="1"/>
    <col min="8706" max="8706" width="49" style="48" customWidth="1"/>
    <col min="8707" max="8707" width="0" style="48" hidden="1" customWidth="1"/>
    <col min="8708" max="8708" width="13.1640625" style="48" bestFit="1" customWidth="1"/>
    <col min="8709" max="8709" width="7.83203125" style="48" bestFit="1" customWidth="1"/>
    <col min="8710" max="8710" width="8.1640625" style="48" customWidth="1"/>
    <col min="8711" max="8711" width="10" style="48" bestFit="1" customWidth="1"/>
    <col min="8712" max="8712" width="0" style="48" hidden="1" customWidth="1"/>
    <col min="8713" max="8713" width="14" style="48" bestFit="1" customWidth="1"/>
    <col min="8714" max="8714" width="11.5" style="48" bestFit="1" customWidth="1"/>
    <col min="8715" max="8715" width="14" style="48" bestFit="1" customWidth="1"/>
    <col min="8716" max="8717" width="0" style="48" hidden="1" customWidth="1"/>
    <col min="8718" max="8718" width="9.33203125" style="48"/>
    <col min="8719" max="8719" width="10.6640625" style="48" bestFit="1" customWidth="1"/>
    <col min="8720" max="8721" width="9.33203125" style="48"/>
    <col min="8722" max="8722" width="11.5" style="48" bestFit="1" customWidth="1"/>
    <col min="8723" max="8723" width="9.33203125" style="48"/>
    <col min="8724" max="8724" width="11.5" style="48" bestFit="1" customWidth="1"/>
    <col min="8725" max="8960" width="9.33203125" style="48"/>
    <col min="8961" max="8961" width="11" style="48" customWidth="1"/>
    <col min="8962" max="8962" width="49" style="48" customWidth="1"/>
    <col min="8963" max="8963" width="0" style="48" hidden="1" customWidth="1"/>
    <col min="8964" max="8964" width="13.1640625" style="48" bestFit="1" customWidth="1"/>
    <col min="8965" max="8965" width="7.83203125" style="48" bestFit="1" customWidth="1"/>
    <col min="8966" max="8966" width="8.1640625" style="48" customWidth="1"/>
    <col min="8967" max="8967" width="10" style="48" bestFit="1" customWidth="1"/>
    <col min="8968" max="8968" width="0" style="48" hidden="1" customWidth="1"/>
    <col min="8969" max="8969" width="14" style="48" bestFit="1" customWidth="1"/>
    <col min="8970" max="8970" width="11.5" style="48" bestFit="1" customWidth="1"/>
    <col min="8971" max="8971" width="14" style="48" bestFit="1" customWidth="1"/>
    <col min="8972" max="8973" width="0" style="48" hidden="1" customWidth="1"/>
    <col min="8974" max="8974" width="9.33203125" style="48"/>
    <col min="8975" max="8975" width="10.6640625" style="48" bestFit="1" customWidth="1"/>
    <col min="8976" max="8977" width="9.33203125" style="48"/>
    <col min="8978" max="8978" width="11.5" style="48" bestFit="1" customWidth="1"/>
    <col min="8979" max="8979" width="9.33203125" style="48"/>
    <col min="8980" max="8980" width="11.5" style="48" bestFit="1" customWidth="1"/>
    <col min="8981" max="9216" width="9.33203125" style="48"/>
    <col min="9217" max="9217" width="11" style="48" customWidth="1"/>
    <col min="9218" max="9218" width="49" style="48" customWidth="1"/>
    <col min="9219" max="9219" width="0" style="48" hidden="1" customWidth="1"/>
    <col min="9220" max="9220" width="13.1640625" style="48" bestFit="1" customWidth="1"/>
    <col min="9221" max="9221" width="7.83203125" style="48" bestFit="1" customWidth="1"/>
    <col min="9222" max="9222" width="8.1640625" style="48" customWidth="1"/>
    <col min="9223" max="9223" width="10" style="48" bestFit="1" customWidth="1"/>
    <col min="9224" max="9224" width="0" style="48" hidden="1" customWidth="1"/>
    <col min="9225" max="9225" width="14" style="48" bestFit="1" customWidth="1"/>
    <col min="9226" max="9226" width="11.5" style="48" bestFit="1" customWidth="1"/>
    <col min="9227" max="9227" width="14" style="48" bestFit="1" customWidth="1"/>
    <col min="9228" max="9229" width="0" style="48" hidden="1" customWidth="1"/>
    <col min="9230" max="9230" width="9.33203125" style="48"/>
    <col min="9231" max="9231" width="10.6640625" style="48" bestFit="1" customWidth="1"/>
    <col min="9232" max="9233" width="9.33203125" style="48"/>
    <col min="9234" max="9234" width="11.5" style="48" bestFit="1" customWidth="1"/>
    <col min="9235" max="9235" width="9.33203125" style="48"/>
    <col min="9236" max="9236" width="11.5" style="48" bestFit="1" customWidth="1"/>
    <col min="9237" max="9472" width="9.33203125" style="48"/>
    <col min="9473" max="9473" width="11" style="48" customWidth="1"/>
    <col min="9474" max="9474" width="49" style="48" customWidth="1"/>
    <col min="9475" max="9475" width="0" style="48" hidden="1" customWidth="1"/>
    <col min="9476" max="9476" width="13.1640625" style="48" bestFit="1" customWidth="1"/>
    <col min="9477" max="9477" width="7.83203125" style="48" bestFit="1" customWidth="1"/>
    <col min="9478" max="9478" width="8.1640625" style="48" customWidth="1"/>
    <col min="9479" max="9479" width="10" style="48" bestFit="1" customWidth="1"/>
    <col min="9480" max="9480" width="0" style="48" hidden="1" customWidth="1"/>
    <col min="9481" max="9481" width="14" style="48" bestFit="1" customWidth="1"/>
    <col min="9482" max="9482" width="11.5" style="48" bestFit="1" customWidth="1"/>
    <col min="9483" max="9483" width="14" style="48" bestFit="1" customWidth="1"/>
    <col min="9484" max="9485" width="0" style="48" hidden="1" customWidth="1"/>
    <col min="9486" max="9486" width="9.33203125" style="48"/>
    <col min="9487" max="9487" width="10.6640625" style="48" bestFit="1" customWidth="1"/>
    <col min="9488" max="9489" width="9.33203125" style="48"/>
    <col min="9490" max="9490" width="11.5" style="48" bestFit="1" customWidth="1"/>
    <col min="9491" max="9491" width="9.33203125" style="48"/>
    <col min="9492" max="9492" width="11.5" style="48" bestFit="1" customWidth="1"/>
    <col min="9493" max="9728" width="9.33203125" style="48"/>
    <col min="9729" max="9729" width="11" style="48" customWidth="1"/>
    <col min="9730" max="9730" width="49" style="48" customWidth="1"/>
    <col min="9731" max="9731" width="0" style="48" hidden="1" customWidth="1"/>
    <col min="9732" max="9732" width="13.1640625" style="48" bestFit="1" customWidth="1"/>
    <col min="9733" max="9733" width="7.83203125" style="48" bestFit="1" customWidth="1"/>
    <col min="9734" max="9734" width="8.1640625" style="48" customWidth="1"/>
    <col min="9735" max="9735" width="10" style="48" bestFit="1" customWidth="1"/>
    <col min="9736" max="9736" width="0" style="48" hidden="1" customWidth="1"/>
    <col min="9737" max="9737" width="14" style="48" bestFit="1" customWidth="1"/>
    <col min="9738" max="9738" width="11.5" style="48" bestFit="1" customWidth="1"/>
    <col min="9739" max="9739" width="14" style="48" bestFit="1" customWidth="1"/>
    <col min="9740" max="9741" width="0" style="48" hidden="1" customWidth="1"/>
    <col min="9742" max="9742" width="9.33203125" style="48"/>
    <col min="9743" max="9743" width="10.6640625" style="48" bestFit="1" customWidth="1"/>
    <col min="9744" max="9745" width="9.33203125" style="48"/>
    <col min="9746" max="9746" width="11.5" style="48" bestFit="1" customWidth="1"/>
    <col min="9747" max="9747" width="9.33203125" style="48"/>
    <col min="9748" max="9748" width="11.5" style="48" bestFit="1" customWidth="1"/>
    <col min="9749" max="9984" width="9.33203125" style="48"/>
    <col min="9985" max="9985" width="11" style="48" customWidth="1"/>
    <col min="9986" max="9986" width="49" style="48" customWidth="1"/>
    <col min="9987" max="9987" width="0" style="48" hidden="1" customWidth="1"/>
    <col min="9988" max="9988" width="13.1640625" style="48" bestFit="1" customWidth="1"/>
    <col min="9989" max="9989" width="7.83203125" style="48" bestFit="1" customWidth="1"/>
    <col min="9990" max="9990" width="8.1640625" style="48" customWidth="1"/>
    <col min="9991" max="9991" width="10" style="48" bestFit="1" customWidth="1"/>
    <col min="9992" max="9992" width="0" style="48" hidden="1" customWidth="1"/>
    <col min="9993" max="9993" width="14" style="48" bestFit="1" customWidth="1"/>
    <col min="9994" max="9994" width="11.5" style="48" bestFit="1" customWidth="1"/>
    <col min="9995" max="9995" width="14" style="48" bestFit="1" customWidth="1"/>
    <col min="9996" max="9997" width="0" style="48" hidden="1" customWidth="1"/>
    <col min="9998" max="9998" width="9.33203125" style="48"/>
    <col min="9999" max="9999" width="10.6640625" style="48" bestFit="1" customWidth="1"/>
    <col min="10000" max="10001" width="9.33203125" style="48"/>
    <col min="10002" max="10002" width="11.5" style="48" bestFit="1" customWidth="1"/>
    <col min="10003" max="10003" width="9.33203125" style="48"/>
    <col min="10004" max="10004" width="11.5" style="48" bestFit="1" customWidth="1"/>
    <col min="10005" max="10240" width="9.33203125" style="48"/>
    <col min="10241" max="10241" width="11" style="48" customWidth="1"/>
    <col min="10242" max="10242" width="49" style="48" customWidth="1"/>
    <col min="10243" max="10243" width="0" style="48" hidden="1" customWidth="1"/>
    <col min="10244" max="10244" width="13.1640625" style="48" bestFit="1" customWidth="1"/>
    <col min="10245" max="10245" width="7.83203125" style="48" bestFit="1" customWidth="1"/>
    <col min="10246" max="10246" width="8.1640625" style="48" customWidth="1"/>
    <col min="10247" max="10247" width="10" style="48" bestFit="1" customWidth="1"/>
    <col min="10248" max="10248" width="0" style="48" hidden="1" customWidth="1"/>
    <col min="10249" max="10249" width="14" style="48" bestFit="1" customWidth="1"/>
    <col min="10250" max="10250" width="11.5" style="48" bestFit="1" customWidth="1"/>
    <col min="10251" max="10251" width="14" style="48" bestFit="1" customWidth="1"/>
    <col min="10252" max="10253" width="0" style="48" hidden="1" customWidth="1"/>
    <col min="10254" max="10254" width="9.33203125" style="48"/>
    <col min="10255" max="10255" width="10.6640625" style="48" bestFit="1" customWidth="1"/>
    <col min="10256" max="10257" width="9.33203125" style="48"/>
    <col min="10258" max="10258" width="11.5" style="48" bestFit="1" customWidth="1"/>
    <col min="10259" max="10259" width="9.33203125" style="48"/>
    <col min="10260" max="10260" width="11.5" style="48" bestFit="1" customWidth="1"/>
    <col min="10261" max="10496" width="9.33203125" style="48"/>
    <col min="10497" max="10497" width="11" style="48" customWidth="1"/>
    <col min="10498" max="10498" width="49" style="48" customWidth="1"/>
    <col min="10499" max="10499" width="0" style="48" hidden="1" customWidth="1"/>
    <col min="10500" max="10500" width="13.1640625" style="48" bestFit="1" customWidth="1"/>
    <col min="10501" max="10501" width="7.83203125" style="48" bestFit="1" customWidth="1"/>
    <col min="10502" max="10502" width="8.1640625" style="48" customWidth="1"/>
    <col min="10503" max="10503" width="10" style="48" bestFit="1" customWidth="1"/>
    <col min="10504" max="10504" width="0" style="48" hidden="1" customWidth="1"/>
    <col min="10505" max="10505" width="14" style="48" bestFit="1" customWidth="1"/>
    <col min="10506" max="10506" width="11.5" style="48" bestFit="1" customWidth="1"/>
    <col min="10507" max="10507" width="14" style="48" bestFit="1" customWidth="1"/>
    <col min="10508" max="10509" width="0" style="48" hidden="1" customWidth="1"/>
    <col min="10510" max="10510" width="9.33203125" style="48"/>
    <col min="10511" max="10511" width="10.6640625" style="48" bestFit="1" customWidth="1"/>
    <col min="10512" max="10513" width="9.33203125" style="48"/>
    <col min="10514" max="10514" width="11.5" style="48" bestFit="1" customWidth="1"/>
    <col min="10515" max="10515" width="9.33203125" style="48"/>
    <col min="10516" max="10516" width="11.5" style="48" bestFit="1" customWidth="1"/>
    <col min="10517" max="10752" width="9.33203125" style="48"/>
    <col min="10753" max="10753" width="11" style="48" customWidth="1"/>
    <col min="10754" max="10754" width="49" style="48" customWidth="1"/>
    <col min="10755" max="10755" width="0" style="48" hidden="1" customWidth="1"/>
    <col min="10756" max="10756" width="13.1640625" style="48" bestFit="1" customWidth="1"/>
    <col min="10757" max="10757" width="7.83203125" style="48" bestFit="1" customWidth="1"/>
    <col min="10758" max="10758" width="8.1640625" style="48" customWidth="1"/>
    <col min="10759" max="10759" width="10" style="48" bestFit="1" customWidth="1"/>
    <col min="10760" max="10760" width="0" style="48" hidden="1" customWidth="1"/>
    <col min="10761" max="10761" width="14" style="48" bestFit="1" customWidth="1"/>
    <col min="10762" max="10762" width="11.5" style="48" bestFit="1" customWidth="1"/>
    <col min="10763" max="10763" width="14" style="48" bestFit="1" customWidth="1"/>
    <col min="10764" max="10765" width="0" style="48" hidden="1" customWidth="1"/>
    <col min="10766" max="10766" width="9.33203125" style="48"/>
    <col min="10767" max="10767" width="10.6640625" style="48" bestFit="1" customWidth="1"/>
    <col min="10768" max="10769" width="9.33203125" style="48"/>
    <col min="10770" max="10770" width="11.5" style="48" bestFit="1" customWidth="1"/>
    <col min="10771" max="10771" width="9.33203125" style="48"/>
    <col min="10772" max="10772" width="11.5" style="48" bestFit="1" customWidth="1"/>
    <col min="10773" max="11008" width="9.33203125" style="48"/>
    <col min="11009" max="11009" width="11" style="48" customWidth="1"/>
    <col min="11010" max="11010" width="49" style="48" customWidth="1"/>
    <col min="11011" max="11011" width="0" style="48" hidden="1" customWidth="1"/>
    <col min="11012" max="11012" width="13.1640625" style="48" bestFit="1" customWidth="1"/>
    <col min="11013" max="11013" width="7.83203125" style="48" bestFit="1" customWidth="1"/>
    <col min="11014" max="11014" width="8.1640625" style="48" customWidth="1"/>
    <col min="11015" max="11015" width="10" style="48" bestFit="1" customWidth="1"/>
    <col min="11016" max="11016" width="0" style="48" hidden="1" customWidth="1"/>
    <col min="11017" max="11017" width="14" style="48" bestFit="1" customWidth="1"/>
    <col min="11018" max="11018" width="11.5" style="48" bestFit="1" customWidth="1"/>
    <col min="11019" max="11019" width="14" style="48" bestFit="1" customWidth="1"/>
    <col min="11020" max="11021" width="0" style="48" hidden="1" customWidth="1"/>
    <col min="11022" max="11022" width="9.33203125" style="48"/>
    <col min="11023" max="11023" width="10.6640625" style="48" bestFit="1" customWidth="1"/>
    <col min="11024" max="11025" width="9.33203125" style="48"/>
    <col min="11026" max="11026" width="11.5" style="48" bestFit="1" customWidth="1"/>
    <col min="11027" max="11027" width="9.33203125" style="48"/>
    <col min="11028" max="11028" width="11.5" style="48" bestFit="1" customWidth="1"/>
    <col min="11029" max="11264" width="9.33203125" style="48"/>
    <col min="11265" max="11265" width="11" style="48" customWidth="1"/>
    <col min="11266" max="11266" width="49" style="48" customWidth="1"/>
    <col min="11267" max="11267" width="0" style="48" hidden="1" customWidth="1"/>
    <col min="11268" max="11268" width="13.1640625" style="48" bestFit="1" customWidth="1"/>
    <col min="11269" max="11269" width="7.83203125" style="48" bestFit="1" customWidth="1"/>
    <col min="11270" max="11270" width="8.1640625" style="48" customWidth="1"/>
    <col min="11271" max="11271" width="10" style="48" bestFit="1" customWidth="1"/>
    <col min="11272" max="11272" width="0" style="48" hidden="1" customWidth="1"/>
    <col min="11273" max="11273" width="14" style="48" bestFit="1" customWidth="1"/>
    <col min="11274" max="11274" width="11.5" style="48" bestFit="1" customWidth="1"/>
    <col min="11275" max="11275" width="14" style="48" bestFit="1" customWidth="1"/>
    <col min="11276" max="11277" width="0" style="48" hidden="1" customWidth="1"/>
    <col min="11278" max="11278" width="9.33203125" style="48"/>
    <col min="11279" max="11279" width="10.6640625" style="48" bestFit="1" customWidth="1"/>
    <col min="11280" max="11281" width="9.33203125" style="48"/>
    <col min="11282" max="11282" width="11.5" style="48" bestFit="1" customWidth="1"/>
    <col min="11283" max="11283" width="9.33203125" style="48"/>
    <col min="11284" max="11284" width="11.5" style="48" bestFit="1" customWidth="1"/>
    <col min="11285" max="11520" width="9.33203125" style="48"/>
    <col min="11521" max="11521" width="11" style="48" customWidth="1"/>
    <col min="11522" max="11522" width="49" style="48" customWidth="1"/>
    <col min="11523" max="11523" width="0" style="48" hidden="1" customWidth="1"/>
    <col min="11524" max="11524" width="13.1640625" style="48" bestFit="1" customWidth="1"/>
    <col min="11525" max="11525" width="7.83203125" style="48" bestFit="1" customWidth="1"/>
    <col min="11526" max="11526" width="8.1640625" style="48" customWidth="1"/>
    <col min="11527" max="11527" width="10" style="48" bestFit="1" customWidth="1"/>
    <col min="11528" max="11528" width="0" style="48" hidden="1" customWidth="1"/>
    <col min="11529" max="11529" width="14" style="48" bestFit="1" customWidth="1"/>
    <col min="11530" max="11530" width="11.5" style="48" bestFit="1" customWidth="1"/>
    <col min="11531" max="11531" width="14" style="48" bestFit="1" customWidth="1"/>
    <col min="11532" max="11533" width="0" style="48" hidden="1" customWidth="1"/>
    <col min="11534" max="11534" width="9.33203125" style="48"/>
    <col min="11535" max="11535" width="10.6640625" style="48" bestFit="1" customWidth="1"/>
    <col min="11536" max="11537" width="9.33203125" style="48"/>
    <col min="11538" max="11538" width="11.5" style="48" bestFit="1" customWidth="1"/>
    <col min="11539" max="11539" width="9.33203125" style="48"/>
    <col min="11540" max="11540" width="11.5" style="48" bestFit="1" customWidth="1"/>
    <col min="11541" max="11776" width="9.33203125" style="48"/>
    <col min="11777" max="11777" width="11" style="48" customWidth="1"/>
    <col min="11778" max="11778" width="49" style="48" customWidth="1"/>
    <col min="11779" max="11779" width="0" style="48" hidden="1" customWidth="1"/>
    <col min="11780" max="11780" width="13.1640625" style="48" bestFit="1" customWidth="1"/>
    <col min="11781" max="11781" width="7.83203125" style="48" bestFit="1" customWidth="1"/>
    <col min="11782" max="11782" width="8.1640625" style="48" customWidth="1"/>
    <col min="11783" max="11783" width="10" style="48" bestFit="1" customWidth="1"/>
    <col min="11784" max="11784" width="0" style="48" hidden="1" customWidth="1"/>
    <col min="11785" max="11785" width="14" style="48" bestFit="1" customWidth="1"/>
    <col min="11786" max="11786" width="11.5" style="48" bestFit="1" customWidth="1"/>
    <col min="11787" max="11787" width="14" style="48" bestFit="1" customWidth="1"/>
    <col min="11788" max="11789" width="0" style="48" hidden="1" customWidth="1"/>
    <col min="11790" max="11790" width="9.33203125" style="48"/>
    <col min="11791" max="11791" width="10.6640625" style="48" bestFit="1" customWidth="1"/>
    <col min="11792" max="11793" width="9.33203125" style="48"/>
    <col min="11794" max="11794" width="11.5" style="48" bestFit="1" customWidth="1"/>
    <col min="11795" max="11795" width="9.33203125" style="48"/>
    <col min="11796" max="11796" width="11.5" style="48" bestFit="1" customWidth="1"/>
    <col min="11797" max="12032" width="9.33203125" style="48"/>
    <col min="12033" max="12033" width="11" style="48" customWidth="1"/>
    <col min="12034" max="12034" width="49" style="48" customWidth="1"/>
    <col min="12035" max="12035" width="0" style="48" hidden="1" customWidth="1"/>
    <col min="12036" max="12036" width="13.1640625" style="48" bestFit="1" customWidth="1"/>
    <col min="12037" max="12037" width="7.83203125" style="48" bestFit="1" customWidth="1"/>
    <col min="12038" max="12038" width="8.1640625" style="48" customWidth="1"/>
    <col min="12039" max="12039" width="10" style="48" bestFit="1" customWidth="1"/>
    <col min="12040" max="12040" width="0" style="48" hidden="1" customWidth="1"/>
    <col min="12041" max="12041" width="14" style="48" bestFit="1" customWidth="1"/>
    <col min="12042" max="12042" width="11.5" style="48" bestFit="1" customWidth="1"/>
    <col min="12043" max="12043" width="14" style="48" bestFit="1" customWidth="1"/>
    <col min="12044" max="12045" width="0" style="48" hidden="1" customWidth="1"/>
    <col min="12046" max="12046" width="9.33203125" style="48"/>
    <col min="12047" max="12047" width="10.6640625" style="48" bestFit="1" customWidth="1"/>
    <col min="12048" max="12049" width="9.33203125" style="48"/>
    <col min="12050" max="12050" width="11.5" style="48" bestFit="1" customWidth="1"/>
    <col min="12051" max="12051" width="9.33203125" style="48"/>
    <col min="12052" max="12052" width="11.5" style="48" bestFit="1" customWidth="1"/>
    <col min="12053" max="12288" width="9.33203125" style="48"/>
    <col min="12289" max="12289" width="11" style="48" customWidth="1"/>
    <col min="12290" max="12290" width="49" style="48" customWidth="1"/>
    <col min="12291" max="12291" width="0" style="48" hidden="1" customWidth="1"/>
    <col min="12292" max="12292" width="13.1640625" style="48" bestFit="1" customWidth="1"/>
    <col min="12293" max="12293" width="7.83203125" style="48" bestFit="1" customWidth="1"/>
    <col min="12294" max="12294" width="8.1640625" style="48" customWidth="1"/>
    <col min="12295" max="12295" width="10" style="48" bestFit="1" customWidth="1"/>
    <col min="12296" max="12296" width="0" style="48" hidden="1" customWidth="1"/>
    <col min="12297" max="12297" width="14" style="48" bestFit="1" customWidth="1"/>
    <col min="12298" max="12298" width="11.5" style="48" bestFit="1" customWidth="1"/>
    <col min="12299" max="12299" width="14" style="48" bestFit="1" customWidth="1"/>
    <col min="12300" max="12301" width="0" style="48" hidden="1" customWidth="1"/>
    <col min="12302" max="12302" width="9.33203125" style="48"/>
    <col min="12303" max="12303" width="10.6640625" style="48" bestFit="1" customWidth="1"/>
    <col min="12304" max="12305" width="9.33203125" style="48"/>
    <col min="12306" max="12306" width="11.5" style="48" bestFit="1" customWidth="1"/>
    <col min="12307" max="12307" width="9.33203125" style="48"/>
    <col min="12308" max="12308" width="11.5" style="48" bestFit="1" customWidth="1"/>
    <col min="12309" max="12544" width="9.33203125" style="48"/>
    <col min="12545" max="12545" width="11" style="48" customWidth="1"/>
    <col min="12546" max="12546" width="49" style="48" customWidth="1"/>
    <col min="12547" max="12547" width="0" style="48" hidden="1" customWidth="1"/>
    <col min="12548" max="12548" width="13.1640625" style="48" bestFit="1" customWidth="1"/>
    <col min="12549" max="12549" width="7.83203125" style="48" bestFit="1" customWidth="1"/>
    <col min="12550" max="12550" width="8.1640625" style="48" customWidth="1"/>
    <col min="12551" max="12551" width="10" style="48" bestFit="1" customWidth="1"/>
    <col min="12552" max="12552" width="0" style="48" hidden="1" customWidth="1"/>
    <col min="12553" max="12553" width="14" style="48" bestFit="1" customWidth="1"/>
    <col min="12554" max="12554" width="11.5" style="48" bestFit="1" customWidth="1"/>
    <col min="12555" max="12555" width="14" style="48" bestFit="1" customWidth="1"/>
    <col min="12556" max="12557" width="0" style="48" hidden="1" customWidth="1"/>
    <col min="12558" max="12558" width="9.33203125" style="48"/>
    <col min="12559" max="12559" width="10.6640625" style="48" bestFit="1" customWidth="1"/>
    <col min="12560" max="12561" width="9.33203125" style="48"/>
    <col min="12562" max="12562" width="11.5" style="48" bestFit="1" customWidth="1"/>
    <col min="12563" max="12563" width="9.33203125" style="48"/>
    <col min="12564" max="12564" width="11.5" style="48" bestFit="1" customWidth="1"/>
    <col min="12565" max="12800" width="9.33203125" style="48"/>
    <col min="12801" max="12801" width="11" style="48" customWidth="1"/>
    <col min="12802" max="12802" width="49" style="48" customWidth="1"/>
    <col min="12803" max="12803" width="0" style="48" hidden="1" customWidth="1"/>
    <col min="12804" max="12804" width="13.1640625" style="48" bestFit="1" customWidth="1"/>
    <col min="12805" max="12805" width="7.83203125" style="48" bestFit="1" customWidth="1"/>
    <col min="12806" max="12806" width="8.1640625" style="48" customWidth="1"/>
    <col min="12807" max="12807" width="10" style="48" bestFit="1" customWidth="1"/>
    <col min="12808" max="12808" width="0" style="48" hidden="1" customWidth="1"/>
    <col min="12809" max="12809" width="14" style="48" bestFit="1" customWidth="1"/>
    <col min="12810" max="12810" width="11.5" style="48" bestFit="1" customWidth="1"/>
    <col min="12811" max="12811" width="14" style="48" bestFit="1" customWidth="1"/>
    <col min="12812" max="12813" width="0" style="48" hidden="1" customWidth="1"/>
    <col min="12814" max="12814" width="9.33203125" style="48"/>
    <col min="12815" max="12815" width="10.6640625" style="48" bestFit="1" customWidth="1"/>
    <col min="12816" max="12817" width="9.33203125" style="48"/>
    <col min="12818" max="12818" width="11.5" style="48" bestFit="1" customWidth="1"/>
    <col min="12819" max="12819" width="9.33203125" style="48"/>
    <col min="12820" max="12820" width="11.5" style="48" bestFit="1" customWidth="1"/>
    <col min="12821" max="13056" width="9.33203125" style="48"/>
    <col min="13057" max="13057" width="11" style="48" customWidth="1"/>
    <col min="13058" max="13058" width="49" style="48" customWidth="1"/>
    <col min="13059" max="13059" width="0" style="48" hidden="1" customWidth="1"/>
    <col min="13060" max="13060" width="13.1640625" style="48" bestFit="1" customWidth="1"/>
    <col min="13061" max="13061" width="7.83203125" style="48" bestFit="1" customWidth="1"/>
    <col min="13062" max="13062" width="8.1640625" style="48" customWidth="1"/>
    <col min="13063" max="13063" width="10" style="48" bestFit="1" customWidth="1"/>
    <col min="13064" max="13064" width="0" style="48" hidden="1" customWidth="1"/>
    <col min="13065" max="13065" width="14" style="48" bestFit="1" customWidth="1"/>
    <col min="13066" max="13066" width="11.5" style="48" bestFit="1" customWidth="1"/>
    <col min="13067" max="13067" width="14" style="48" bestFit="1" customWidth="1"/>
    <col min="13068" max="13069" width="0" style="48" hidden="1" customWidth="1"/>
    <col min="13070" max="13070" width="9.33203125" style="48"/>
    <col min="13071" max="13071" width="10.6640625" style="48" bestFit="1" customWidth="1"/>
    <col min="13072" max="13073" width="9.33203125" style="48"/>
    <col min="13074" max="13074" width="11.5" style="48" bestFit="1" customWidth="1"/>
    <col min="13075" max="13075" width="9.33203125" style="48"/>
    <col min="13076" max="13076" width="11.5" style="48" bestFit="1" customWidth="1"/>
    <col min="13077" max="13312" width="9.33203125" style="48"/>
    <col min="13313" max="13313" width="11" style="48" customWidth="1"/>
    <col min="13314" max="13314" width="49" style="48" customWidth="1"/>
    <col min="13315" max="13315" width="0" style="48" hidden="1" customWidth="1"/>
    <col min="13316" max="13316" width="13.1640625" style="48" bestFit="1" customWidth="1"/>
    <col min="13317" max="13317" width="7.83203125" style="48" bestFit="1" customWidth="1"/>
    <col min="13318" max="13318" width="8.1640625" style="48" customWidth="1"/>
    <col min="13319" max="13319" width="10" style="48" bestFit="1" customWidth="1"/>
    <col min="13320" max="13320" width="0" style="48" hidden="1" customWidth="1"/>
    <col min="13321" max="13321" width="14" style="48" bestFit="1" customWidth="1"/>
    <col min="13322" max="13322" width="11.5" style="48" bestFit="1" customWidth="1"/>
    <col min="13323" max="13323" width="14" style="48" bestFit="1" customWidth="1"/>
    <col min="13324" max="13325" width="0" style="48" hidden="1" customWidth="1"/>
    <col min="13326" max="13326" width="9.33203125" style="48"/>
    <col min="13327" max="13327" width="10.6640625" style="48" bestFit="1" customWidth="1"/>
    <col min="13328" max="13329" width="9.33203125" style="48"/>
    <col min="13330" max="13330" width="11.5" style="48" bestFit="1" customWidth="1"/>
    <col min="13331" max="13331" width="9.33203125" style="48"/>
    <col min="13332" max="13332" width="11.5" style="48" bestFit="1" customWidth="1"/>
    <col min="13333" max="13568" width="9.33203125" style="48"/>
    <col min="13569" max="13569" width="11" style="48" customWidth="1"/>
    <col min="13570" max="13570" width="49" style="48" customWidth="1"/>
    <col min="13571" max="13571" width="0" style="48" hidden="1" customWidth="1"/>
    <col min="13572" max="13572" width="13.1640625" style="48" bestFit="1" customWidth="1"/>
    <col min="13573" max="13573" width="7.83203125" style="48" bestFit="1" customWidth="1"/>
    <col min="13574" max="13574" width="8.1640625" style="48" customWidth="1"/>
    <col min="13575" max="13575" width="10" style="48" bestFit="1" customWidth="1"/>
    <col min="13576" max="13576" width="0" style="48" hidden="1" customWidth="1"/>
    <col min="13577" max="13577" width="14" style="48" bestFit="1" customWidth="1"/>
    <col min="13578" max="13578" width="11.5" style="48" bestFit="1" customWidth="1"/>
    <col min="13579" max="13579" width="14" style="48" bestFit="1" customWidth="1"/>
    <col min="13580" max="13581" width="0" style="48" hidden="1" customWidth="1"/>
    <col min="13582" max="13582" width="9.33203125" style="48"/>
    <col min="13583" max="13583" width="10.6640625" style="48" bestFit="1" customWidth="1"/>
    <col min="13584" max="13585" width="9.33203125" style="48"/>
    <col min="13586" max="13586" width="11.5" style="48" bestFit="1" customWidth="1"/>
    <col min="13587" max="13587" width="9.33203125" style="48"/>
    <col min="13588" max="13588" width="11.5" style="48" bestFit="1" customWidth="1"/>
    <col min="13589" max="13824" width="9.33203125" style="48"/>
    <col min="13825" max="13825" width="11" style="48" customWidth="1"/>
    <col min="13826" max="13826" width="49" style="48" customWidth="1"/>
    <col min="13827" max="13827" width="0" style="48" hidden="1" customWidth="1"/>
    <col min="13828" max="13828" width="13.1640625" style="48" bestFit="1" customWidth="1"/>
    <col min="13829" max="13829" width="7.83203125" style="48" bestFit="1" customWidth="1"/>
    <col min="13830" max="13830" width="8.1640625" style="48" customWidth="1"/>
    <col min="13831" max="13831" width="10" style="48" bestFit="1" customWidth="1"/>
    <col min="13832" max="13832" width="0" style="48" hidden="1" customWidth="1"/>
    <col min="13833" max="13833" width="14" style="48" bestFit="1" customWidth="1"/>
    <col min="13834" max="13834" width="11.5" style="48" bestFit="1" customWidth="1"/>
    <col min="13835" max="13835" width="14" style="48" bestFit="1" customWidth="1"/>
    <col min="13836" max="13837" width="0" style="48" hidden="1" customWidth="1"/>
    <col min="13838" max="13838" width="9.33203125" style="48"/>
    <col min="13839" max="13839" width="10.6640625" style="48" bestFit="1" customWidth="1"/>
    <col min="13840" max="13841" width="9.33203125" style="48"/>
    <col min="13842" max="13842" width="11.5" style="48" bestFit="1" customWidth="1"/>
    <col min="13843" max="13843" width="9.33203125" style="48"/>
    <col min="13844" max="13844" width="11.5" style="48" bestFit="1" customWidth="1"/>
    <col min="13845" max="14080" width="9.33203125" style="48"/>
    <col min="14081" max="14081" width="11" style="48" customWidth="1"/>
    <col min="14082" max="14082" width="49" style="48" customWidth="1"/>
    <col min="14083" max="14083" width="0" style="48" hidden="1" customWidth="1"/>
    <col min="14084" max="14084" width="13.1640625" style="48" bestFit="1" customWidth="1"/>
    <col min="14085" max="14085" width="7.83203125" style="48" bestFit="1" customWidth="1"/>
    <col min="14086" max="14086" width="8.1640625" style="48" customWidth="1"/>
    <col min="14087" max="14087" width="10" style="48" bestFit="1" customWidth="1"/>
    <col min="14088" max="14088" width="0" style="48" hidden="1" customWidth="1"/>
    <col min="14089" max="14089" width="14" style="48" bestFit="1" customWidth="1"/>
    <col min="14090" max="14090" width="11.5" style="48" bestFit="1" customWidth="1"/>
    <col min="14091" max="14091" width="14" style="48" bestFit="1" customWidth="1"/>
    <col min="14092" max="14093" width="0" style="48" hidden="1" customWidth="1"/>
    <col min="14094" max="14094" width="9.33203125" style="48"/>
    <col min="14095" max="14095" width="10.6640625" style="48" bestFit="1" customWidth="1"/>
    <col min="14096" max="14097" width="9.33203125" style="48"/>
    <col min="14098" max="14098" width="11.5" style="48" bestFit="1" customWidth="1"/>
    <col min="14099" max="14099" width="9.33203125" style="48"/>
    <col min="14100" max="14100" width="11.5" style="48" bestFit="1" customWidth="1"/>
    <col min="14101" max="14336" width="9.33203125" style="48"/>
    <col min="14337" max="14337" width="11" style="48" customWidth="1"/>
    <col min="14338" max="14338" width="49" style="48" customWidth="1"/>
    <col min="14339" max="14339" width="0" style="48" hidden="1" customWidth="1"/>
    <col min="14340" max="14340" width="13.1640625" style="48" bestFit="1" customWidth="1"/>
    <col min="14341" max="14341" width="7.83203125" style="48" bestFit="1" customWidth="1"/>
    <col min="14342" max="14342" width="8.1640625" style="48" customWidth="1"/>
    <col min="14343" max="14343" width="10" style="48" bestFit="1" customWidth="1"/>
    <col min="14344" max="14344" width="0" style="48" hidden="1" customWidth="1"/>
    <col min="14345" max="14345" width="14" style="48" bestFit="1" customWidth="1"/>
    <col min="14346" max="14346" width="11.5" style="48" bestFit="1" customWidth="1"/>
    <col min="14347" max="14347" width="14" style="48" bestFit="1" customWidth="1"/>
    <col min="14348" max="14349" width="0" style="48" hidden="1" customWidth="1"/>
    <col min="14350" max="14350" width="9.33203125" style="48"/>
    <col min="14351" max="14351" width="10.6640625" style="48" bestFit="1" customWidth="1"/>
    <col min="14352" max="14353" width="9.33203125" style="48"/>
    <col min="14354" max="14354" width="11.5" style="48" bestFit="1" customWidth="1"/>
    <col min="14355" max="14355" width="9.33203125" style="48"/>
    <col min="14356" max="14356" width="11.5" style="48" bestFit="1" customWidth="1"/>
    <col min="14357" max="14592" width="9.33203125" style="48"/>
    <col min="14593" max="14593" width="11" style="48" customWidth="1"/>
    <col min="14594" max="14594" width="49" style="48" customWidth="1"/>
    <col min="14595" max="14595" width="0" style="48" hidden="1" customWidth="1"/>
    <col min="14596" max="14596" width="13.1640625" style="48" bestFit="1" customWidth="1"/>
    <col min="14597" max="14597" width="7.83203125" style="48" bestFit="1" customWidth="1"/>
    <col min="14598" max="14598" width="8.1640625" style="48" customWidth="1"/>
    <col min="14599" max="14599" width="10" style="48" bestFit="1" customWidth="1"/>
    <col min="14600" max="14600" width="0" style="48" hidden="1" customWidth="1"/>
    <col min="14601" max="14601" width="14" style="48" bestFit="1" customWidth="1"/>
    <col min="14602" max="14602" width="11.5" style="48" bestFit="1" customWidth="1"/>
    <col min="14603" max="14603" width="14" style="48" bestFit="1" customWidth="1"/>
    <col min="14604" max="14605" width="0" style="48" hidden="1" customWidth="1"/>
    <col min="14606" max="14606" width="9.33203125" style="48"/>
    <col min="14607" max="14607" width="10.6640625" style="48" bestFit="1" customWidth="1"/>
    <col min="14608" max="14609" width="9.33203125" style="48"/>
    <col min="14610" max="14610" width="11.5" style="48" bestFit="1" customWidth="1"/>
    <col min="14611" max="14611" width="9.33203125" style="48"/>
    <col min="14612" max="14612" width="11.5" style="48" bestFit="1" customWidth="1"/>
    <col min="14613" max="14848" width="9.33203125" style="48"/>
    <col min="14849" max="14849" width="11" style="48" customWidth="1"/>
    <col min="14850" max="14850" width="49" style="48" customWidth="1"/>
    <col min="14851" max="14851" width="0" style="48" hidden="1" customWidth="1"/>
    <col min="14852" max="14852" width="13.1640625" style="48" bestFit="1" customWidth="1"/>
    <col min="14853" max="14853" width="7.83203125" style="48" bestFit="1" customWidth="1"/>
    <col min="14854" max="14854" width="8.1640625" style="48" customWidth="1"/>
    <col min="14855" max="14855" width="10" style="48" bestFit="1" customWidth="1"/>
    <col min="14856" max="14856" width="0" style="48" hidden="1" customWidth="1"/>
    <col min="14857" max="14857" width="14" style="48" bestFit="1" customWidth="1"/>
    <col min="14858" max="14858" width="11.5" style="48" bestFit="1" customWidth="1"/>
    <col min="14859" max="14859" width="14" style="48" bestFit="1" customWidth="1"/>
    <col min="14860" max="14861" width="0" style="48" hidden="1" customWidth="1"/>
    <col min="14862" max="14862" width="9.33203125" style="48"/>
    <col min="14863" max="14863" width="10.6640625" style="48" bestFit="1" customWidth="1"/>
    <col min="14864" max="14865" width="9.33203125" style="48"/>
    <col min="14866" max="14866" width="11.5" style="48" bestFit="1" customWidth="1"/>
    <col min="14867" max="14867" width="9.33203125" style="48"/>
    <col min="14868" max="14868" width="11.5" style="48" bestFit="1" customWidth="1"/>
    <col min="14869" max="15104" width="9.33203125" style="48"/>
    <col min="15105" max="15105" width="11" style="48" customWidth="1"/>
    <col min="15106" max="15106" width="49" style="48" customWidth="1"/>
    <col min="15107" max="15107" width="0" style="48" hidden="1" customWidth="1"/>
    <col min="15108" max="15108" width="13.1640625" style="48" bestFit="1" customWidth="1"/>
    <col min="15109" max="15109" width="7.83203125" style="48" bestFit="1" customWidth="1"/>
    <col min="15110" max="15110" width="8.1640625" style="48" customWidth="1"/>
    <col min="15111" max="15111" width="10" style="48" bestFit="1" customWidth="1"/>
    <col min="15112" max="15112" width="0" style="48" hidden="1" customWidth="1"/>
    <col min="15113" max="15113" width="14" style="48" bestFit="1" customWidth="1"/>
    <col min="15114" max="15114" width="11.5" style="48" bestFit="1" customWidth="1"/>
    <col min="15115" max="15115" width="14" style="48" bestFit="1" customWidth="1"/>
    <col min="15116" max="15117" width="0" style="48" hidden="1" customWidth="1"/>
    <col min="15118" max="15118" width="9.33203125" style="48"/>
    <col min="15119" max="15119" width="10.6640625" style="48" bestFit="1" customWidth="1"/>
    <col min="15120" max="15121" width="9.33203125" style="48"/>
    <col min="15122" max="15122" width="11.5" style="48" bestFit="1" customWidth="1"/>
    <col min="15123" max="15123" width="9.33203125" style="48"/>
    <col min="15124" max="15124" width="11.5" style="48" bestFit="1" customWidth="1"/>
    <col min="15125" max="15360" width="9.33203125" style="48"/>
    <col min="15361" max="15361" width="11" style="48" customWidth="1"/>
    <col min="15362" max="15362" width="49" style="48" customWidth="1"/>
    <col min="15363" max="15363" width="0" style="48" hidden="1" customWidth="1"/>
    <col min="15364" max="15364" width="13.1640625" style="48" bestFit="1" customWidth="1"/>
    <col min="15365" max="15365" width="7.83203125" style="48" bestFit="1" customWidth="1"/>
    <col min="15366" max="15366" width="8.1640625" style="48" customWidth="1"/>
    <col min="15367" max="15367" width="10" style="48" bestFit="1" customWidth="1"/>
    <col min="15368" max="15368" width="0" style="48" hidden="1" customWidth="1"/>
    <col min="15369" max="15369" width="14" style="48" bestFit="1" customWidth="1"/>
    <col min="15370" max="15370" width="11.5" style="48" bestFit="1" customWidth="1"/>
    <col min="15371" max="15371" width="14" style="48" bestFit="1" customWidth="1"/>
    <col min="15372" max="15373" width="0" style="48" hidden="1" customWidth="1"/>
    <col min="15374" max="15374" width="9.33203125" style="48"/>
    <col min="15375" max="15375" width="10.6640625" style="48" bestFit="1" customWidth="1"/>
    <col min="15376" max="15377" width="9.33203125" style="48"/>
    <col min="15378" max="15378" width="11.5" style="48" bestFit="1" customWidth="1"/>
    <col min="15379" max="15379" width="9.33203125" style="48"/>
    <col min="15380" max="15380" width="11.5" style="48" bestFit="1" customWidth="1"/>
    <col min="15381" max="15616" width="9.33203125" style="48"/>
    <col min="15617" max="15617" width="11" style="48" customWidth="1"/>
    <col min="15618" max="15618" width="49" style="48" customWidth="1"/>
    <col min="15619" max="15619" width="0" style="48" hidden="1" customWidth="1"/>
    <col min="15620" max="15620" width="13.1640625" style="48" bestFit="1" customWidth="1"/>
    <col min="15621" max="15621" width="7.83203125" style="48" bestFit="1" customWidth="1"/>
    <col min="15622" max="15622" width="8.1640625" style="48" customWidth="1"/>
    <col min="15623" max="15623" width="10" style="48" bestFit="1" customWidth="1"/>
    <col min="15624" max="15624" width="0" style="48" hidden="1" customWidth="1"/>
    <col min="15625" max="15625" width="14" style="48" bestFit="1" customWidth="1"/>
    <col min="15626" max="15626" width="11.5" style="48" bestFit="1" customWidth="1"/>
    <col min="15627" max="15627" width="14" style="48" bestFit="1" customWidth="1"/>
    <col min="15628" max="15629" width="0" style="48" hidden="1" customWidth="1"/>
    <col min="15630" max="15630" width="9.33203125" style="48"/>
    <col min="15631" max="15631" width="10.6640625" style="48" bestFit="1" customWidth="1"/>
    <col min="15632" max="15633" width="9.33203125" style="48"/>
    <col min="15634" max="15634" width="11.5" style="48" bestFit="1" customWidth="1"/>
    <col min="15635" max="15635" width="9.33203125" style="48"/>
    <col min="15636" max="15636" width="11.5" style="48" bestFit="1" customWidth="1"/>
    <col min="15637" max="15872" width="9.33203125" style="48"/>
    <col min="15873" max="15873" width="11" style="48" customWidth="1"/>
    <col min="15874" max="15874" width="49" style="48" customWidth="1"/>
    <col min="15875" max="15875" width="0" style="48" hidden="1" customWidth="1"/>
    <col min="15876" max="15876" width="13.1640625" style="48" bestFit="1" customWidth="1"/>
    <col min="15877" max="15877" width="7.83203125" style="48" bestFit="1" customWidth="1"/>
    <col min="15878" max="15878" width="8.1640625" style="48" customWidth="1"/>
    <col min="15879" max="15879" width="10" style="48" bestFit="1" customWidth="1"/>
    <col min="15880" max="15880" width="0" style="48" hidden="1" customWidth="1"/>
    <col min="15881" max="15881" width="14" style="48" bestFit="1" customWidth="1"/>
    <col min="15882" max="15882" width="11.5" style="48" bestFit="1" customWidth="1"/>
    <col min="15883" max="15883" width="14" style="48" bestFit="1" customWidth="1"/>
    <col min="15884" max="15885" width="0" style="48" hidden="1" customWidth="1"/>
    <col min="15886" max="15886" width="9.33203125" style="48"/>
    <col min="15887" max="15887" width="10.6640625" style="48" bestFit="1" customWidth="1"/>
    <col min="15888" max="15889" width="9.33203125" style="48"/>
    <col min="15890" max="15890" width="11.5" style="48" bestFit="1" customWidth="1"/>
    <col min="15891" max="15891" width="9.33203125" style="48"/>
    <col min="15892" max="15892" width="11.5" style="48" bestFit="1" customWidth="1"/>
    <col min="15893" max="16128" width="9.33203125" style="48"/>
    <col min="16129" max="16129" width="11" style="48" customWidth="1"/>
    <col min="16130" max="16130" width="49" style="48" customWidth="1"/>
    <col min="16131" max="16131" width="0" style="48" hidden="1" customWidth="1"/>
    <col min="16132" max="16132" width="13.1640625" style="48" bestFit="1" customWidth="1"/>
    <col min="16133" max="16133" width="7.83203125" style="48" bestFit="1" customWidth="1"/>
    <col min="16134" max="16134" width="8.1640625" style="48" customWidth="1"/>
    <col min="16135" max="16135" width="10" style="48" bestFit="1" customWidth="1"/>
    <col min="16136" max="16136" width="0" style="48" hidden="1" customWidth="1"/>
    <col min="16137" max="16137" width="14" style="48" bestFit="1" customWidth="1"/>
    <col min="16138" max="16138" width="11.5" style="48" bestFit="1" customWidth="1"/>
    <col min="16139" max="16139" width="14" style="48" bestFit="1" customWidth="1"/>
    <col min="16140" max="16141" width="0" style="48" hidden="1" customWidth="1"/>
    <col min="16142" max="16142" width="9.33203125" style="48"/>
    <col min="16143" max="16143" width="10.6640625" style="48" bestFit="1" customWidth="1"/>
    <col min="16144" max="16145" width="9.33203125" style="48"/>
    <col min="16146" max="16146" width="11.5" style="48" bestFit="1" customWidth="1"/>
    <col min="16147" max="16147" width="9.33203125" style="48"/>
    <col min="16148" max="16148" width="11.5" style="48" bestFit="1" customWidth="1"/>
    <col min="16149" max="16384" width="9.33203125" style="48"/>
  </cols>
  <sheetData>
    <row r="2" spans="1:26" ht="33" customHeight="1">
      <c r="B2" s="51" t="s">
        <v>51</v>
      </c>
      <c r="C2" s="52"/>
      <c r="D2" s="53"/>
      <c r="E2" s="52"/>
      <c r="F2" s="52"/>
      <c r="G2" s="52"/>
      <c r="H2" s="52"/>
      <c r="I2" s="52"/>
      <c r="J2" s="52"/>
      <c r="K2" s="52"/>
      <c r="L2" s="52"/>
    </row>
    <row r="3" spans="1:26" s="55" customFormat="1" ht="18" customHeight="1">
      <c r="A3" s="54"/>
      <c r="B3" s="56"/>
      <c r="C3" s="57"/>
      <c r="D3" s="58"/>
      <c r="E3" s="57"/>
      <c r="F3" s="57"/>
      <c r="G3" s="57"/>
      <c r="H3" s="57"/>
      <c r="I3" s="57"/>
      <c r="J3" s="57"/>
      <c r="K3" s="57"/>
      <c r="L3" s="57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s="55" customFormat="1" ht="18" customHeight="1">
      <c r="A4" s="54"/>
      <c r="B4" s="46" t="str">
        <f t="shared" ref="B4:B9" si="0">V_LIB</f>
        <v>Datum: 01.06.2016</v>
      </c>
      <c r="C4" s="57"/>
      <c r="D4" s="58"/>
      <c r="E4" s="57"/>
      <c r="F4" s="57"/>
      <c r="G4" s="57"/>
      <c r="H4" s="57"/>
      <c r="I4" s="57"/>
      <c r="J4" s="57"/>
      <c r="K4" s="57"/>
      <c r="L4" s="57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s="55" customFormat="1" ht="18" customHeight="1">
      <c r="A5" s="54"/>
      <c r="B5" s="56" t="str">
        <f>V_LIB</f>
        <v>Model: CL4/CK4</v>
      </c>
      <c r="C5" s="57"/>
      <c r="D5" s="58"/>
      <c r="E5" s="57"/>
      <c r="F5" s="57"/>
      <c r="G5" s="57"/>
      <c r="H5" s="57"/>
      <c r="I5" s="57"/>
      <c r="J5" s="57"/>
      <c r="K5" s="57"/>
      <c r="L5" s="57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s="55" customFormat="1" ht="30" customHeight="1">
      <c r="A6" s="54"/>
      <c r="B6" s="59" t="str">
        <f>V_LIB</f>
        <v>CLIO BERLINE</v>
      </c>
      <c r="C6" s="57"/>
      <c r="D6" s="58"/>
      <c r="E6" s="57"/>
      <c r="F6" s="57"/>
      <c r="G6" s="57"/>
      <c r="H6" s="57"/>
      <c r="I6" s="57"/>
      <c r="J6" s="57"/>
      <c r="K6" s="57"/>
      <c r="L6" s="57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s="55" customFormat="1" ht="45">
      <c r="A7" s="54"/>
      <c r="B7" s="60" t="str">
        <f t="shared" si="0"/>
        <v>Verzije s benzinskim motorom</v>
      </c>
      <c r="C7" s="61"/>
      <c r="D7" s="61" t="s">
        <v>41</v>
      </c>
      <c r="E7" s="61" t="s">
        <v>22</v>
      </c>
      <c r="F7" s="62" t="s">
        <v>42</v>
      </c>
      <c r="G7" s="62" t="s">
        <v>43</v>
      </c>
      <c r="H7" s="63"/>
      <c r="I7" s="64" t="s">
        <v>44</v>
      </c>
      <c r="J7" s="64"/>
      <c r="K7" s="64"/>
      <c r="L7" s="65" t="s">
        <v>45</v>
      </c>
      <c r="M7" s="64" t="s">
        <v>46</v>
      </c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s="55" customFormat="1" ht="18" customHeight="1">
      <c r="A8" s="54"/>
      <c r="B8" s="163" t="str">
        <f t="shared" si="0"/>
        <v>LIMITED 1.2 16v</v>
      </c>
      <c r="C8" s="102"/>
      <c r="D8" s="102" t="str">
        <f>V_COD</f>
        <v>2LT4 12C E6</v>
      </c>
      <c r="E8" s="102" t="str">
        <f>V_KW</f>
        <v>54 (75)</v>
      </c>
      <c r="F8" s="102">
        <f>V_CO</f>
        <v>127</v>
      </c>
      <c r="G8" s="102">
        <f>V_PO</f>
        <v>5.6</v>
      </c>
      <c r="H8" s="164"/>
      <c r="I8" s="104">
        <f>V_CRO</f>
        <v>91028.037383177551</v>
      </c>
      <c r="J8" s="105"/>
      <c r="K8" s="106"/>
      <c r="L8" s="165"/>
      <c r="M8" s="80"/>
      <c r="N8" s="54"/>
      <c r="O8" s="74"/>
      <c r="P8" s="74"/>
      <c r="Q8" s="54"/>
      <c r="R8" s="74"/>
      <c r="S8" s="54"/>
      <c r="T8" s="54"/>
      <c r="U8" s="54"/>
      <c r="V8" s="54"/>
      <c r="W8" s="54"/>
      <c r="X8" s="54"/>
      <c r="Y8" s="54"/>
      <c r="Z8" s="54"/>
    </row>
    <row r="9" spans="1:26" s="57" customFormat="1" ht="18" customHeight="1">
      <c r="A9" s="54"/>
      <c r="B9" s="82" t="str">
        <f t="shared" si="0"/>
        <v>LIMITED Energy TCe 90 Stop &amp; Start</v>
      </c>
      <c r="C9" s="83"/>
      <c r="D9" s="83" t="str">
        <f>V_COD</f>
        <v>2LT4 09S E6</v>
      </c>
      <c r="E9" s="83" t="str">
        <f>V_KW</f>
        <v>66 (90)</v>
      </c>
      <c r="F9" s="83">
        <f>V_CO</f>
        <v>105</v>
      </c>
      <c r="G9" s="83">
        <f>V_PO</f>
        <v>4.7</v>
      </c>
      <c r="H9" s="84"/>
      <c r="I9" s="85">
        <f>V_CRO</f>
        <v>102307.69230769228</v>
      </c>
      <c r="J9" s="86"/>
      <c r="K9" s="87"/>
      <c r="L9" s="166">
        <v>-5500</v>
      </c>
      <c r="M9" s="127">
        <f>K9+L9</f>
        <v>-5500</v>
      </c>
      <c r="N9" s="54"/>
      <c r="O9" s="54"/>
      <c r="P9" s="74"/>
      <c r="Q9" s="54"/>
      <c r="R9" s="74"/>
      <c r="S9" s="54"/>
      <c r="T9" s="54"/>
      <c r="U9" s="54"/>
      <c r="V9" s="54"/>
      <c r="W9" s="54"/>
      <c r="X9" s="54"/>
      <c r="Y9" s="54"/>
      <c r="Z9" s="54"/>
    </row>
    <row r="10" spans="1:26" s="55" customFormat="1" ht="18" customHeight="1">
      <c r="A10" s="54"/>
      <c r="B10" s="46"/>
      <c r="C10" s="99"/>
      <c r="D10" s="100"/>
      <c r="E10" s="100"/>
      <c r="F10" s="100"/>
      <c r="G10" s="100"/>
      <c r="H10" s="100"/>
      <c r="I10" s="100"/>
      <c r="J10" s="100"/>
      <c r="K10" s="100"/>
      <c r="L10" s="167"/>
      <c r="M10" s="100"/>
      <c r="N10" s="54"/>
      <c r="O10" s="54"/>
      <c r="P10" s="74"/>
      <c r="Q10" s="54"/>
      <c r="R10" s="74"/>
      <c r="S10" s="54"/>
      <c r="T10" s="54"/>
      <c r="U10" s="54"/>
      <c r="V10" s="54"/>
      <c r="W10" s="54"/>
      <c r="X10" s="54"/>
      <c r="Y10" s="54"/>
      <c r="Z10" s="54"/>
    </row>
    <row r="11" spans="1:26" s="55" customFormat="1" ht="18" customHeight="1">
      <c r="A11" s="54"/>
      <c r="B11" s="60" t="str">
        <f>V_LIB</f>
        <v>Verzije s dizelskim motorom</v>
      </c>
      <c r="C11" s="99"/>
      <c r="D11" s="100"/>
      <c r="E11" s="100"/>
      <c r="F11" s="100"/>
      <c r="G11" s="100"/>
      <c r="H11" s="100"/>
      <c r="I11" s="100"/>
      <c r="J11" s="100"/>
      <c r="K11" s="100"/>
      <c r="L11" s="167"/>
      <c r="M11" s="100"/>
      <c r="N11" s="54"/>
      <c r="O11" s="54"/>
      <c r="P11" s="74"/>
      <c r="Q11" s="54"/>
      <c r="R11" s="74"/>
      <c r="S11" s="54"/>
      <c r="T11" s="54"/>
      <c r="U11" s="54"/>
      <c r="V11" s="54"/>
      <c r="W11" s="54"/>
      <c r="X11" s="54"/>
      <c r="Y11" s="54"/>
      <c r="Z11" s="54"/>
    </row>
    <row r="12" spans="1:26" s="55" customFormat="1" ht="18" customHeight="1">
      <c r="A12" s="54"/>
      <c r="B12" s="163" t="str">
        <f>V_LIB</f>
        <v>LIMITED Energy dCi 75 Stop &amp;Start</v>
      </c>
      <c r="C12" s="102"/>
      <c r="D12" s="102" t="str">
        <f>V_COD</f>
        <v>2LT4 15L E6</v>
      </c>
      <c r="E12" s="102" t="str">
        <f>V_KW</f>
        <v>55 (75)</v>
      </c>
      <c r="F12" s="102">
        <f>V_CO</f>
        <v>85</v>
      </c>
      <c r="G12" s="103" t="str">
        <f>V_PO</f>
        <v>3,3</v>
      </c>
      <c r="H12" s="164"/>
      <c r="I12" s="104">
        <f>V_CRO</f>
        <v>108235.29411764705</v>
      </c>
      <c r="J12" s="105"/>
      <c r="K12" s="106"/>
      <c r="L12" s="168">
        <v>-5500</v>
      </c>
      <c r="M12" s="106">
        <f>K12+L12</f>
        <v>-5500</v>
      </c>
      <c r="N12" s="54"/>
      <c r="O12" s="54"/>
      <c r="P12" s="74"/>
      <c r="Q12" s="54"/>
      <c r="R12" s="74"/>
      <c r="S12" s="54"/>
      <c r="T12" s="54"/>
      <c r="U12" s="54"/>
      <c r="V12" s="54"/>
      <c r="W12" s="54"/>
      <c r="X12" s="54"/>
      <c r="Y12" s="54"/>
      <c r="Z12" s="54"/>
    </row>
    <row r="13" spans="1:26" s="55" customFormat="1" ht="18" customHeight="1">
      <c r="A13" s="54"/>
      <c r="B13" s="163" t="str">
        <f>V_LIB</f>
        <v xml:space="preserve">LIMITED Energy dCi 90 Stop &amp; Start </v>
      </c>
      <c r="C13" s="102"/>
      <c r="D13" s="102" t="str">
        <f>V_COD</f>
        <v>2LT4 15R E6</v>
      </c>
      <c r="E13" s="102" t="str">
        <f>V_KW</f>
        <v>66 (90)</v>
      </c>
      <c r="F13" s="102">
        <f>V_CO</f>
        <v>85</v>
      </c>
      <c r="G13" s="103" t="str">
        <f>V_PO</f>
        <v>3,3</v>
      </c>
      <c r="H13" s="164"/>
      <c r="I13" s="104">
        <f>V_CRO</f>
        <v>115098.03921568627</v>
      </c>
      <c r="J13" s="105"/>
      <c r="K13" s="106"/>
      <c r="L13" s="165"/>
      <c r="M13" s="80"/>
      <c r="N13" s="54"/>
      <c r="O13" s="54"/>
      <c r="P13" s="74"/>
      <c r="Q13" s="54"/>
      <c r="R13" s="74"/>
      <c r="S13" s="54"/>
      <c r="T13" s="54"/>
      <c r="U13" s="54"/>
      <c r="V13" s="54"/>
      <c r="W13" s="54"/>
      <c r="X13" s="54"/>
      <c r="Y13" s="54"/>
      <c r="Z13" s="54"/>
    </row>
    <row r="14" spans="1:26" s="55" customFormat="1" ht="18" customHeight="1">
      <c r="A14" s="54"/>
      <c r="B14" s="66" t="str">
        <f>V_LIB</f>
        <v>LIMITED Energy dCi 90 EDC Stop &amp; Start</v>
      </c>
      <c r="C14" s="67"/>
      <c r="D14" s="67" t="str">
        <f>V_COD</f>
        <v>2LT4 15XAE6</v>
      </c>
      <c r="E14" s="67" t="str">
        <f>V_KW</f>
        <v>66 (90)</v>
      </c>
      <c r="F14" s="67">
        <f>V_CO</f>
        <v>92</v>
      </c>
      <c r="G14" s="169" t="str">
        <f>V_PO</f>
        <v>3,5</v>
      </c>
      <c r="H14" s="68"/>
      <c r="I14" s="69">
        <f>V_CRO</f>
        <v>127572.81553398058</v>
      </c>
      <c r="J14" s="70"/>
      <c r="K14" s="71"/>
      <c r="L14" s="166">
        <v>-5500</v>
      </c>
      <c r="M14" s="98">
        <f>K14+L14</f>
        <v>-5500</v>
      </c>
      <c r="N14" s="54"/>
      <c r="O14" s="54"/>
      <c r="P14" s="74"/>
      <c r="Q14" s="54"/>
      <c r="R14" s="74"/>
      <c r="S14" s="54"/>
      <c r="T14" s="54"/>
      <c r="U14" s="54"/>
      <c r="V14" s="54"/>
      <c r="W14" s="54"/>
      <c r="X14" s="54"/>
      <c r="Y14" s="54"/>
      <c r="Z14" s="54"/>
    </row>
    <row r="15" spans="1:26" s="55" customFormat="1" ht="18" customHeight="1">
      <c r="A15" s="54"/>
      <c r="B15" s="135"/>
      <c r="C15" s="46"/>
      <c r="D15" s="100"/>
      <c r="E15" s="100"/>
      <c r="F15" s="100"/>
      <c r="G15" s="100"/>
      <c r="H15" s="136"/>
      <c r="I15" s="137"/>
      <c r="J15" s="137"/>
      <c r="K15" s="137"/>
      <c r="L15" s="81"/>
      <c r="M15" s="137"/>
      <c r="N15" s="54"/>
      <c r="O15" s="54"/>
      <c r="P15" s="54"/>
      <c r="Q15" s="54"/>
      <c r="R15" s="74"/>
      <c r="S15" s="54"/>
      <c r="T15" s="54"/>
      <c r="U15" s="54"/>
      <c r="V15" s="54"/>
      <c r="W15" s="54"/>
      <c r="X15" s="54"/>
      <c r="Y15" s="54"/>
      <c r="Z15" s="54"/>
    </row>
    <row r="16" spans="1:26" s="55" customFormat="1" ht="18" customHeight="1">
      <c r="A16" s="54"/>
      <c r="B16" s="46"/>
      <c r="C16" s="46"/>
      <c r="D16" s="100"/>
      <c r="E16" s="100"/>
      <c r="F16" s="100"/>
      <c r="G16" s="100"/>
      <c r="H16" s="136"/>
      <c r="I16" s="137"/>
      <c r="J16" s="137"/>
      <c r="K16" s="137"/>
      <c r="L16" s="81"/>
      <c r="M16" s="137"/>
      <c r="N16" s="54"/>
      <c r="O16" s="54"/>
      <c r="P16" s="54"/>
      <c r="Q16" s="54"/>
      <c r="R16" s="74"/>
      <c r="S16" s="54"/>
      <c r="T16" s="54"/>
      <c r="U16" s="54"/>
      <c r="V16" s="54"/>
      <c r="W16" s="54"/>
      <c r="X16" s="54"/>
      <c r="Y16" s="54"/>
      <c r="Z16" s="54"/>
    </row>
    <row r="17" spans="1:26" s="55" customFormat="1" ht="9" customHeight="1">
      <c r="A17" s="54"/>
      <c r="B17" s="46"/>
      <c r="C17" s="46"/>
      <c r="D17" s="100"/>
      <c r="E17" s="100"/>
      <c r="F17" s="100"/>
      <c r="G17" s="100"/>
      <c r="H17" s="136"/>
      <c r="I17" s="137"/>
      <c r="J17" s="137"/>
      <c r="K17" s="137"/>
      <c r="L17" s="81"/>
      <c r="M17" s="137"/>
      <c r="N17" s="54"/>
      <c r="O17" s="54"/>
      <c r="P17" s="54"/>
      <c r="Q17" s="54"/>
      <c r="R17" s="74"/>
      <c r="S17" s="54"/>
      <c r="T17" s="54"/>
      <c r="U17" s="54"/>
      <c r="V17" s="54"/>
      <c r="W17" s="54"/>
      <c r="X17" s="54"/>
      <c r="Y17" s="54"/>
      <c r="Z17" s="54"/>
    </row>
    <row r="18" spans="1:26" s="55" customFormat="1" ht="24" customHeight="1">
      <c r="A18" s="54"/>
      <c r="B18" s="59" t="str">
        <f>V_LIB</f>
        <v>CLIO GRANDTOUR</v>
      </c>
      <c r="C18" s="46"/>
      <c r="D18" s="100"/>
      <c r="E18" s="100"/>
      <c r="F18" s="100"/>
      <c r="G18" s="100"/>
      <c r="H18" s="136"/>
      <c r="I18" s="137"/>
      <c r="J18" s="137"/>
      <c r="K18" s="137"/>
      <c r="L18" s="81"/>
      <c r="M18" s="137"/>
      <c r="N18" s="54"/>
      <c r="O18" s="54"/>
      <c r="P18" s="54"/>
      <c r="Q18" s="54"/>
      <c r="R18" s="74"/>
      <c r="S18" s="54"/>
      <c r="T18" s="54"/>
      <c r="U18" s="54"/>
      <c r="V18" s="54"/>
      <c r="W18" s="54"/>
      <c r="X18" s="54"/>
      <c r="Y18" s="54"/>
      <c r="Z18" s="54"/>
    </row>
    <row r="19" spans="1:26" s="55" customFormat="1" ht="48" customHeight="1">
      <c r="A19" s="54"/>
      <c r="B19" s="56" t="str">
        <f>V_LIB</f>
        <v>Verzije s benzinskim motorom</v>
      </c>
      <c r="C19" s="46"/>
      <c r="D19" s="61" t="s">
        <v>41</v>
      </c>
      <c r="E19" s="61" t="s">
        <v>22</v>
      </c>
      <c r="F19" s="62" t="s">
        <v>42</v>
      </c>
      <c r="G19" s="62" t="s">
        <v>43</v>
      </c>
      <c r="H19" s="63"/>
      <c r="I19" s="64" t="s">
        <v>44</v>
      </c>
      <c r="J19" s="64"/>
      <c r="K19" s="64"/>
      <c r="L19" s="65" t="s">
        <v>45</v>
      </c>
      <c r="M19" s="64" t="s">
        <v>46</v>
      </c>
      <c r="N19" s="54"/>
      <c r="O19" s="54"/>
      <c r="P19" s="54"/>
      <c r="Q19" s="54"/>
      <c r="R19" s="74"/>
      <c r="S19" s="54"/>
      <c r="T19" s="54"/>
      <c r="U19" s="54"/>
      <c r="V19" s="54"/>
      <c r="W19" s="54"/>
      <c r="X19" s="54"/>
      <c r="Y19" s="54"/>
      <c r="Z19" s="54"/>
    </row>
    <row r="20" spans="1:26" s="55" customFormat="1" ht="18" customHeight="1">
      <c r="A20" s="54"/>
      <c r="B20" s="163" t="str">
        <f>V_LIB</f>
        <v>LIMITED 1.2 16v</v>
      </c>
      <c r="C20" s="102"/>
      <c r="D20" s="102" t="str">
        <f>V_COD</f>
        <v>2LT4 12C E6</v>
      </c>
      <c r="E20" s="102" t="str">
        <f>V_KW</f>
        <v>54 (75)</v>
      </c>
      <c r="F20" s="102">
        <f>V_CO</f>
        <v>127</v>
      </c>
      <c r="G20" s="102">
        <f>V_PO</f>
        <v>5.6</v>
      </c>
      <c r="H20" s="164"/>
      <c r="I20" s="104">
        <f>V_CRO</f>
        <v>95700.934579439214</v>
      </c>
      <c r="J20" s="105"/>
      <c r="K20" s="106"/>
      <c r="L20" s="165"/>
      <c r="M20" s="93"/>
      <c r="N20" s="54"/>
      <c r="O20" s="74"/>
      <c r="P20" s="54"/>
      <c r="Q20" s="54"/>
      <c r="R20" s="74"/>
      <c r="S20" s="54"/>
      <c r="T20" s="74"/>
      <c r="U20" s="54"/>
      <c r="V20" s="54"/>
      <c r="W20" s="54"/>
      <c r="X20" s="54"/>
      <c r="Y20" s="54"/>
      <c r="Z20" s="54"/>
    </row>
    <row r="21" spans="1:26" s="55" customFormat="1" ht="18" customHeight="1">
      <c r="A21" s="54"/>
      <c r="B21" s="82" t="str">
        <f>V_LIB</f>
        <v>LIMITED Energy TCe 90 Stop &amp; Start</v>
      </c>
      <c r="C21" s="83"/>
      <c r="D21" s="83" t="str">
        <f>V_COD</f>
        <v>2LT4 09S E6</v>
      </c>
      <c r="E21" s="83" t="str">
        <f>V_KW</f>
        <v>66 (90)</v>
      </c>
      <c r="F21" s="83">
        <f>V_CO</f>
        <v>105</v>
      </c>
      <c r="G21" s="83">
        <f>V_PO</f>
        <v>4.7</v>
      </c>
      <c r="H21" s="84"/>
      <c r="I21" s="85">
        <f>V_CRO</f>
        <v>107115.38461538461</v>
      </c>
      <c r="J21" s="86"/>
      <c r="K21" s="87"/>
      <c r="L21" s="166">
        <v>-5500</v>
      </c>
      <c r="M21" s="98">
        <f>K21+L21</f>
        <v>-5500</v>
      </c>
      <c r="N21" s="54"/>
      <c r="O21" s="74"/>
      <c r="P21" s="54"/>
      <c r="Q21" s="54"/>
      <c r="R21" s="74"/>
      <c r="S21" s="54"/>
      <c r="T21" s="74"/>
      <c r="U21" s="54"/>
      <c r="V21" s="54"/>
      <c r="W21" s="54"/>
      <c r="X21" s="54"/>
      <c r="Y21" s="54"/>
      <c r="Z21" s="54"/>
    </row>
    <row r="22" spans="1:26" s="55" customFormat="1" ht="18" customHeight="1">
      <c r="A22" s="54"/>
      <c r="B22" s="46"/>
      <c r="C22" s="46">
        <f>V_LIB</f>
        <v>0</v>
      </c>
      <c r="D22" s="46"/>
      <c r="E22" s="46"/>
      <c r="F22" s="46"/>
      <c r="G22" s="46"/>
      <c r="H22" s="46"/>
      <c r="I22" s="46"/>
      <c r="J22" s="46"/>
      <c r="K22" s="46"/>
      <c r="L22" s="170"/>
      <c r="M22" s="46"/>
      <c r="N22" s="54"/>
      <c r="O22" s="74"/>
      <c r="P22" s="54"/>
      <c r="Q22" s="54"/>
      <c r="R22" s="74"/>
      <c r="S22" s="54"/>
      <c r="T22" s="74"/>
      <c r="U22" s="54"/>
      <c r="V22" s="54"/>
      <c r="W22" s="54"/>
      <c r="X22" s="54"/>
      <c r="Y22" s="54"/>
      <c r="Z22" s="54"/>
    </row>
    <row r="23" spans="1:26" s="55" customFormat="1" ht="18" customHeight="1">
      <c r="A23" s="54"/>
      <c r="B23" s="56" t="str">
        <f>V_LIB</f>
        <v>Verzije s dizelskim motorom</v>
      </c>
      <c r="C23" s="46"/>
      <c r="D23" s="100"/>
      <c r="E23" s="100"/>
      <c r="F23" s="100"/>
      <c r="G23" s="100"/>
      <c r="H23" s="100"/>
      <c r="I23" s="100"/>
      <c r="J23" s="100"/>
      <c r="K23" s="100"/>
      <c r="L23" s="167"/>
      <c r="M23" s="100"/>
      <c r="N23" s="54"/>
      <c r="O23" s="74"/>
      <c r="P23" s="54"/>
      <c r="Q23" s="54"/>
      <c r="R23" s="74"/>
      <c r="S23" s="54"/>
      <c r="T23" s="74"/>
      <c r="U23" s="54"/>
      <c r="V23" s="54"/>
      <c r="W23" s="54"/>
      <c r="X23" s="54"/>
      <c r="Y23" s="54"/>
      <c r="Z23" s="54"/>
    </row>
    <row r="24" spans="1:26" s="55" customFormat="1" ht="18" customHeight="1">
      <c r="A24" s="54"/>
      <c r="B24" s="163" t="str">
        <f>V_LIB</f>
        <v>LIMITED Energy dCi 75 Stop &amp;Start</v>
      </c>
      <c r="C24" s="102"/>
      <c r="D24" s="102" t="str">
        <f>V_COD</f>
        <v>2LT4 15L E6</v>
      </c>
      <c r="E24" s="102" t="str">
        <f>V_KW</f>
        <v>55 (75)</v>
      </c>
      <c r="F24" s="102">
        <f>V_CO</f>
        <v>85</v>
      </c>
      <c r="G24" s="102" t="str">
        <f>V_PO</f>
        <v>3,3</v>
      </c>
      <c r="H24" s="164"/>
      <c r="I24" s="104">
        <f>V_CRO</f>
        <v>113137.25490196078</v>
      </c>
      <c r="J24" s="104"/>
      <c r="K24" s="106"/>
      <c r="L24" s="168">
        <v>-5500</v>
      </c>
      <c r="M24" s="106">
        <f>K24+L24</f>
        <v>-5500</v>
      </c>
      <c r="N24" s="54"/>
      <c r="O24" s="74"/>
      <c r="P24" s="54"/>
      <c r="Q24" s="54"/>
      <c r="R24" s="74"/>
      <c r="S24" s="54"/>
      <c r="T24" s="74"/>
      <c r="U24" s="54"/>
      <c r="V24" s="54"/>
      <c r="W24" s="54"/>
      <c r="X24" s="54"/>
      <c r="Y24" s="54"/>
      <c r="Z24" s="54"/>
    </row>
    <row r="25" spans="1:26" s="55" customFormat="1" ht="18" customHeight="1">
      <c r="A25" s="54"/>
      <c r="B25" s="163" t="str">
        <f>V_LIB</f>
        <v xml:space="preserve">LIMITED Energy dCi 90 Stop &amp; Start </v>
      </c>
      <c r="C25" s="102"/>
      <c r="D25" s="102" t="str">
        <f>V_COD</f>
        <v>2LT4 15R E6</v>
      </c>
      <c r="E25" s="102" t="str">
        <f>V_KW</f>
        <v>66 (90)</v>
      </c>
      <c r="F25" s="102">
        <f>V_CO</f>
        <v>85</v>
      </c>
      <c r="G25" s="102" t="str">
        <f>V_PO</f>
        <v>3,3</v>
      </c>
      <c r="H25" s="164"/>
      <c r="I25" s="104">
        <f>V_CRO</f>
        <v>120000</v>
      </c>
      <c r="J25" s="104"/>
      <c r="K25" s="106"/>
      <c r="L25" s="165"/>
      <c r="M25" s="80"/>
      <c r="N25" s="54"/>
      <c r="O25" s="74"/>
      <c r="P25" s="54"/>
      <c r="Q25" s="54"/>
      <c r="R25" s="74"/>
      <c r="S25" s="54"/>
      <c r="T25" s="74"/>
      <c r="U25" s="54"/>
      <c r="V25" s="54"/>
      <c r="W25" s="54"/>
      <c r="X25" s="54"/>
      <c r="Y25" s="54"/>
      <c r="Z25" s="54"/>
    </row>
    <row r="26" spans="1:26" s="55" customFormat="1" ht="18" customHeight="1">
      <c r="A26" s="54"/>
      <c r="B26" s="82" t="str">
        <f>V_LIB</f>
        <v>LIMITED Energy dCi 90 EDC Stop &amp; Start</v>
      </c>
      <c r="C26" s="83"/>
      <c r="D26" s="83" t="str">
        <f>V_COD</f>
        <v>2LT4 15XAE6</v>
      </c>
      <c r="E26" s="83" t="str">
        <f>V_KW</f>
        <v>66 (90)</v>
      </c>
      <c r="F26" s="83">
        <f>V_CO</f>
        <v>92</v>
      </c>
      <c r="G26" s="83" t="str">
        <f>V_PO</f>
        <v>3,5</v>
      </c>
      <c r="H26" s="84"/>
      <c r="I26" s="85">
        <f>V_CRO</f>
        <v>132427.18446601942</v>
      </c>
      <c r="J26" s="85"/>
      <c r="K26" s="87"/>
      <c r="L26" s="171">
        <v>-5500</v>
      </c>
      <c r="M26" s="172">
        <f>K26+L26</f>
        <v>-5500</v>
      </c>
      <c r="N26" s="54"/>
      <c r="O26" s="74"/>
      <c r="P26" s="54"/>
      <c r="Q26" s="54"/>
      <c r="R26" s="74"/>
      <c r="S26" s="54"/>
      <c r="T26" s="74"/>
      <c r="U26" s="54"/>
      <c r="V26" s="54"/>
      <c r="W26" s="54"/>
      <c r="X26" s="54"/>
      <c r="Y26" s="54"/>
      <c r="Z26" s="54"/>
    </row>
    <row r="27" spans="1:26" s="55" customFormat="1" ht="36" customHeight="1">
      <c r="A27" s="54"/>
      <c r="B27" s="150"/>
      <c r="C27" s="46"/>
      <c r="D27" s="100"/>
      <c r="E27" s="100"/>
      <c r="F27" s="100"/>
      <c r="G27" s="100"/>
      <c r="H27" s="136"/>
      <c r="I27" s="137"/>
      <c r="J27" s="137"/>
      <c r="K27" s="137"/>
      <c r="L27" s="137"/>
      <c r="M27" s="137"/>
      <c r="N27" s="54"/>
      <c r="O27" s="54"/>
      <c r="P27" s="54"/>
      <c r="Q27" s="54"/>
      <c r="R27" s="74"/>
      <c r="S27" s="54"/>
      <c r="T27" s="54"/>
      <c r="U27" s="54"/>
      <c r="V27" s="54"/>
      <c r="W27" s="54"/>
      <c r="X27" s="54"/>
      <c r="Y27" s="54"/>
      <c r="Z27" s="54"/>
    </row>
    <row r="28" spans="1:26" s="55" customFormat="1" ht="24">
      <c r="A28" s="54"/>
      <c r="B28" s="151" t="s">
        <v>26</v>
      </c>
      <c r="C28" s="152"/>
      <c r="D28" s="152"/>
      <c r="E28" s="152"/>
      <c r="F28" s="152"/>
      <c r="G28" s="152"/>
      <c r="H28" s="152"/>
      <c r="I28" s="152"/>
      <c r="J28" s="153" t="s">
        <v>48</v>
      </c>
      <c r="K28" s="154" t="s">
        <v>49</v>
      </c>
      <c r="L28" s="153" t="s">
        <v>48</v>
      </c>
      <c r="M28" s="154" t="s">
        <v>49</v>
      </c>
      <c r="N28" s="54"/>
      <c r="O28" s="54"/>
      <c r="P28" s="54"/>
      <c r="Q28" s="54"/>
      <c r="R28" s="74"/>
      <c r="S28" s="54"/>
      <c r="T28" s="54"/>
      <c r="U28" s="54"/>
      <c r="V28" s="54"/>
      <c r="W28" s="54"/>
      <c r="X28" s="54"/>
      <c r="Y28" s="54"/>
      <c r="Z28" s="54"/>
    </row>
    <row r="29" spans="1:26" s="55" customFormat="1" ht="18" hidden="1" customHeight="1">
      <c r="A29" s="54"/>
      <c r="B29" s="173"/>
      <c r="C29" s="174"/>
      <c r="D29" s="174"/>
      <c r="E29" s="174"/>
      <c r="F29" s="174"/>
      <c r="G29" s="174"/>
      <c r="H29" s="174"/>
      <c r="I29" s="174"/>
      <c r="J29" s="175"/>
      <c r="K29" s="176"/>
      <c r="L29" s="175"/>
      <c r="M29" s="176"/>
      <c r="N29" s="54"/>
      <c r="O29" s="54"/>
      <c r="P29" s="54"/>
      <c r="Q29" s="54"/>
      <c r="R29" s="74"/>
      <c r="S29" s="54"/>
      <c r="T29" s="54"/>
      <c r="U29" s="54"/>
      <c r="V29" s="54"/>
      <c r="W29" s="54"/>
      <c r="X29" s="54"/>
      <c r="Y29" s="54"/>
      <c r="Z29" s="54"/>
    </row>
    <row r="30" spans="1:26" s="55" customFormat="1" ht="18" customHeight="1">
      <c r="A30" s="54"/>
      <c r="B30" s="177" t="s">
        <v>27</v>
      </c>
      <c r="C30" s="178"/>
      <c r="D30" s="178"/>
      <c r="E30" s="178"/>
      <c r="F30" s="178"/>
      <c r="G30" s="178"/>
      <c r="H30" s="178"/>
      <c r="I30" s="178"/>
      <c r="J30" s="159">
        <f>K30/1.25</f>
        <v>3040</v>
      </c>
      <c r="K30" s="179">
        <v>3800</v>
      </c>
      <c r="L30" s="159">
        <f>M30/1.25</f>
        <v>3040</v>
      </c>
      <c r="M30" s="179">
        <v>3800</v>
      </c>
      <c r="N30" s="54"/>
      <c r="O30" s="54"/>
      <c r="P30" s="54"/>
      <c r="Q30" s="54"/>
      <c r="R30" s="74"/>
      <c r="S30" s="54"/>
      <c r="T30" s="54"/>
      <c r="U30" s="54"/>
      <c r="V30" s="54"/>
      <c r="W30" s="54"/>
      <c r="X30" s="54"/>
      <c r="Y30" s="54"/>
      <c r="Z30" s="54"/>
    </row>
    <row r="31" spans="1:26" s="55" customFormat="1" ht="18" customHeight="1">
      <c r="A31" s="54"/>
      <c r="B31" s="46"/>
      <c r="C31" s="46"/>
      <c r="D31" s="100"/>
      <c r="E31" s="100"/>
      <c r="F31" s="100"/>
      <c r="G31" s="100"/>
      <c r="H31" s="136"/>
      <c r="I31" s="137"/>
      <c r="J31" s="137"/>
      <c r="K31" s="137"/>
      <c r="L31" s="137"/>
      <c r="M31" s="137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ht="18" customHeight="1">
      <c r="B32" s="46"/>
      <c r="C32" s="46"/>
      <c r="D32" s="99"/>
      <c r="E32" s="46"/>
      <c r="F32" s="46"/>
      <c r="G32" s="161" t="s">
        <v>50</v>
      </c>
      <c r="H32" s="162"/>
      <c r="I32" s="46"/>
      <c r="J32" s="46"/>
      <c r="K32" s="46"/>
      <c r="L32" s="46"/>
      <c r="M32" s="46"/>
    </row>
    <row r="33" spans="2:13" ht="18" customHeight="1">
      <c r="B33" s="46"/>
      <c r="C33" s="46"/>
      <c r="D33" s="99"/>
      <c r="E33" s="46"/>
      <c r="F33" s="46"/>
      <c r="G33" s="46"/>
      <c r="H33" s="162"/>
      <c r="I33" s="46"/>
      <c r="J33" s="46"/>
      <c r="K33" s="46"/>
      <c r="L33" s="46"/>
      <c r="M33" s="46"/>
    </row>
    <row r="34" spans="2:13" ht="18" customHeight="1">
      <c r="B34" s="46"/>
      <c r="C34" s="46"/>
      <c r="D34" s="99"/>
      <c r="E34" s="46"/>
      <c r="F34" s="46"/>
      <c r="G34" s="46"/>
      <c r="H34" s="162"/>
      <c r="I34" s="46"/>
      <c r="J34" s="46"/>
      <c r="K34" s="46"/>
      <c r="L34" s="46"/>
      <c r="M34" s="46"/>
    </row>
    <row r="35" spans="2:13" ht="18" customHeight="1">
      <c r="B35" s="48" t="s">
        <v>30</v>
      </c>
      <c r="C35" s="46"/>
      <c r="D35" s="99"/>
      <c r="E35" s="46"/>
      <c r="F35" s="46"/>
      <c r="G35" s="46"/>
      <c r="H35" s="162"/>
      <c r="I35" s="46"/>
      <c r="J35" s="46"/>
      <c r="K35" s="46"/>
      <c r="L35" s="46"/>
      <c r="M35" s="46"/>
    </row>
    <row r="36" spans="2:13" s="47" customFormat="1" ht="12" customHeight="1">
      <c r="C36" s="180"/>
      <c r="D36" s="181"/>
      <c r="E36" s="180"/>
      <c r="F36" s="180"/>
      <c r="G36" s="180"/>
      <c r="H36" s="180"/>
      <c r="I36" s="180"/>
      <c r="J36" s="180"/>
      <c r="K36" s="180"/>
      <c r="L36" s="180"/>
      <c r="M36" s="180"/>
    </row>
    <row r="37" spans="2:13" s="47" customFormat="1" ht="12" customHeight="1">
      <c r="D37" s="182"/>
    </row>
    <row r="38" spans="2:13" s="47" customFormat="1">
      <c r="D38" s="182"/>
    </row>
    <row r="39" spans="2:13" s="47" customFormat="1">
      <c r="D39" s="182"/>
    </row>
    <row r="40" spans="2:13" s="47" customFormat="1">
      <c r="D40" s="182"/>
    </row>
    <row r="41" spans="2:13" s="47" customFormat="1">
      <c r="D41" s="182"/>
    </row>
    <row r="42" spans="2:13" s="47" customFormat="1">
      <c r="D42" s="182"/>
    </row>
    <row r="43" spans="2:13" s="47" customFormat="1">
      <c r="D43" s="182"/>
    </row>
    <row r="44" spans="2:13" s="47" customFormat="1">
      <c r="D44" s="182"/>
    </row>
    <row r="45" spans="2:13" s="47" customFormat="1">
      <c r="D45" s="182"/>
    </row>
    <row r="46" spans="2:13" s="47" customFormat="1">
      <c r="D46" s="182"/>
    </row>
    <row r="47" spans="2:13" s="47" customFormat="1">
      <c r="D47" s="182"/>
    </row>
    <row r="48" spans="2:13" s="47" customFormat="1">
      <c r="D48" s="182"/>
    </row>
    <row r="49" spans="4:4" s="47" customFormat="1">
      <c r="D49" s="182"/>
    </row>
    <row r="50" spans="4:4" s="47" customFormat="1">
      <c r="D50" s="182"/>
    </row>
    <row r="51" spans="4:4" s="47" customFormat="1">
      <c r="D51" s="182"/>
    </row>
    <row r="52" spans="4:4" s="47" customFormat="1">
      <c r="D52" s="182"/>
    </row>
    <row r="53" spans="4:4" s="47" customFormat="1">
      <c r="D53" s="182"/>
    </row>
    <row r="54" spans="4:4" s="47" customFormat="1">
      <c r="D54" s="182"/>
    </row>
    <row r="55" spans="4:4" s="47" customFormat="1">
      <c r="D55" s="182"/>
    </row>
    <row r="56" spans="4:4" s="47" customFormat="1">
      <c r="D56" s="182"/>
    </row>
    <row r="57" spans="4:4" s="47" customFormat="1">
      <c r="D57" s="182"/>
    </row>
    <row r="58" spans="4:4" s="47" customFormat="1">
      <c r="D58" s="182"/>
    </row>
    <row r="59" spans="4:4" s="47" customFormat="1">
      <c r="D59" s="182"/>
    </row>
    <row r="60" spans="4:4" s="47" customFormat="1">
      <c r="D60" s="182"/>
    </row>
    <row r="61" spans="4:4" s="47" customFormat="1">
      <c r="D61" s="182"/>
    </row>
    <row r="62" spans="4:4" s="47" customFormat="1">
      <c r="D62" s="182"/>
    </row>
    <row r="63" spans="4:4" s="47" customFormat="1">
      <c r="D63" s="182"/>
    </row>
    <row r="64" spans="4:4" s="47" customFormat="1">
      <c r="D64" s="182"/>
    </row>
    <row r="65" spans="4:4" s="47" customFormat="1">
      <c r="D65" s="182"/>
    </row>
    <row r="66" spans="4:4" s="47" customFormat="1">
      <c r="D66" s="182"/>
    </row>
  </sheetData>
  <printOptions horizontalCentered="1"/>
  <pageMargins left="0.19685039370078741" right="0.19685039370078741" top="0.86614173228346458" bottom="0.19685039370078741" header="7.874015748031496E-2" footer="0"/>
  <pageSetup paperSize="9" scale="99" orientation="portrait" r:id="rId1"/>
  <headerFooter scaleWithDoc="0">
    <oddHeader>&amp;R&amp;G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99030-FFF6-438C-A8EB-41BDBA9F4244}">
  <sheetPr>
    <pageSetUpPr fitToPage="1"/>
  </sheetPr>
  <dimension ref="A2:W56"/>
  <sheetViews>
    <sheetView showGridLines="0" zoomScaleNormal="100" workbookViewId="0">
      <selection activeCell="B4" sqref="B4"/>
    </sheetView>
  </sheetViews>
  <sheetFormatPr defaultRowHeight="11.25"/>
  <cols>
    <col min="1" max="1" width="13.6640625" style="47" customWidth="1"/>
    <col min="2" max="2" width="39" style="48" customWidth="1"/>
    <col min="3" max="3" width="3.83203125" style="48" hidden="1" customWidth="1"/>
    <col min="4" max="4" width="12.5" style="49" bestFit="1" customWidth="1"/>
    <col min="5" max="7" width="9.83203125" style="48" customWidth="1"/>
    <col min="8" max="8" width="3" style="50" hidden="1" customWidth="1"/>
    <col min="9" max="9" width="15" style="48" customWidth="1"/>
    <col min="10" max="10" width="12.33203125" style="48" customWidth="1"/>
    <col min="11" max="11" width="13.83203125" style="48" customWidth="1"/>
    <col min="12" max="12" width="12.33203125" style="48" hidden="1" customWidth="1"/>
    <col min="13" max="13" width="14.1640625" style="48" hidden="1" customWidth="1"/>
    <col min="14" max="15" width="9.33203125" style="47"/>
    <col min="16" max="16" width="12.6640625" style="47" customWidth="1"/>
    <col min="17" max="17" width="10.6640625" style="47" bestFit="1" customWidth="1"/>
    <col min="18" max="18" width="9.33203125" style="47"/>
    <col min="19" max="19" width="10.6640625" style="47" bestFit="1" customWidth="1"/>
    <col min="20" max="23" width="9.33203125" style="47"/>
    <col min="24" max="256" width="9.33203125" style="48"/>
    <col min="257" max="257" width="13.6640625" style="48" customWidth="1"/>
    <col min="258" max="258" width="39" style="48" customWidth="1"/>
    <col min="259" max="259" width="0" style="48" hidden="1" customWidth="1"/>
    <col min="260" max="260" width="12.5" style="48" bestFit="1" customWidth="1"/>
    <col min="261" max="263" width="9.83203125" style="48" customWidth="1"/>
    <col min="264" max="264" width="0" style="48" hidden="1" customWidth="1"/>
    <col min="265" max="265" width="15" style="48" customWidth="1"/>
    <col min="266" max="266" width="12.33203125" style="48" customWidth="1"/>
    <col min="267" max="267" width="13.83203125" style="48" customWidth="1"/>
    <col min="268" max="269" width="0" style="48" hidden="1" customWidth="1"/>
    <col min="270" max="271" width="9.33203125" style="48"/>
    <col min="272" max="272" width="12.6640625" style="48" customWidth="1"/>
    <col min="273" max="273" width="10.6640625" style="48" bestFit="1" customWidth="1"/>
    <col min="274" max="274" width="9.33203125" style="48"/>
    <col min="275" max="275" width="10.6640625" style="48" bestFit="1" customWidth="1"/>
    <col min="276" max="512" width="9.33203125" style="48"/>
    <col min="513" max="513" width="13.6640625" style="48" customWidth="1"/>
    <col min="514" max="514" width="39" style="48" customWidth="1"/>
    <col min="515" max="515" width="0" style="48" hidden="1" customWidth="1"/>
    <col min="516" max="516" width="12.5" style="48" bestFit="1" customWidth="1"/>
    <col min="517" max="519" width="9.83203125" style="48" customWidth="1"/>
    <col min="520" max="520" width="0" style="48" hidden="1" customWidth="1"/>
    <col min="521" max="521" width="15" style="48" customWidth="1"/>
    <col min="522" max="522" width="12.33203125" style="48" customWidth="1"/>
    <col min="523" max="523" width="13.83203125" style="48" customWidth="1"/>
    <col min="524" max="525" width="0" style="48" hidden="1" customWidth="1"/>
    <col min="526" max="527" width="9.33203125" style="48"/>
    <col min="528" max="528" width="12.6640625" style="48" customWidth="1"/>
    <col min="529" max="529" width="10.6640625" style="48" bestFit="1" customWidth="1"/>
    <col min="530" max="530" width="9.33203125" style="48"/>
    <col min="531" max="531" width="10.6640625" style="48" bestFit="1" customWidth="1"/>
    <col min="532" max="768" width="9.33203125" style="48"/>
    <col min="769" max="769" width="13.6640625" style="48" customWidth="1"/>
    <col min="770" max="770" width="39" style="48" customWidth="1"/>
    <col min="771" max="771" width="0" style="48" hidden="1" customWidth="1"/>
    <col min="772" max="772" width="12.5" style="48" bestFit="1" customWidth="1"/>
    <col min="773" max="775" width="9.83203125" style="48" customWidth="1"/>
    <col min="776" max="776" width="0" style="48" hidden="1" customWidth="1"/>
    <col min="777" max="777" width="15" style="48" customWidth="1"/>
    <col min="778" max="778" width="12.33203125" style="48" customWidth="1"/>
    <col min="779" max="779" width="13.83203125" style="48" customWidth="1"/>
    <col min="780" max="781" width="0" style="48" hidden="1" customWidth="1"/>
    <col min="782" max="783" width="9.33203125" style="48"/>
    <col min="784" max="784" width="12.6640625" style="48" customWidth="1"/>
    <col min="785" max="785" width="10.6640625" style="48" bestFit="1" customWidth="1"/>
    <col min="786" max="786" width="9.33203125" style="48"/>
    <col min="787" max="787" width="10.6640625" style="48" bestFit="1" customWidth="1"/>
    <col min="788" max="1024" width="9.33203125" style="48"/>
    <col min="1025" max="1025" width="13.6640625" style="48" customWidth="1"/>
    <col min="1026" max="1026" width="39" style="48" customWidth="1"/>
    <col min="1027" max="1027" width="0" style="48" hidden="1" customWidth="1"/>
    <col min="1028" max="1028" width="12.5" style="48" bestFit="1" customWidth="1"/>
    <col min="1029" max="1031" width="9.83203125" style="48" customWidth="1"/>
    <col min="1032" max="1032" width="0" style="48" hidden="1" customWidth="1"/>
    <col min="1033" max="1033" width="15" style="48" customWidth="1"/>
    <col min="1034" max="1034" width="12.33203125" style="48" customWidth="1"/>
    <col min="1035" max="1035" width="13.83203125" style="48" customWidth="1"/>
    <col min="1036" max="1037" width="0" style="48" hidden="1" customWidth="1"/>
    <col min="1038" max="1039" width="9.33203125" style="48"/>
    <col min="1040" max="1040" width="12.6640625" style="48" customWidth="1"/>
    <col min="1041" max="1041" width="10.6640625" style="48" bestFit="1" customWidth="1"/>
    <col min="1042" max="1042" width="9.33203125" style="48"/>
    <col min="1043" max="1043" width="10.6640625" style="48" bestFit="1" customWidth="1"/>
    <col min="1044" max="1280" width="9.33203125" style="48"/>
    <col min="1281" max="1281" width="13.6640625" style="48" customWidth="1"/>
    <col min="1282" max="1282" width="39" style="48" customWidth="1"/>
    <col min="1283" max="1283" width="0" style="48" hidden="1" customWidth="1"/>
    <col min="1284" max="1284" width="12.5" style="48" bestFit="1" customWidth="1"/>
    <col min="1285" max="1287" width="9.83203125" style="48" customWidth="1"/>
    <col min="1288" max="1288" width="0" style="48" hidden="1" customWidth="1"/>
    <col min="1289" max="1289" width="15" style="48" customWidth="1"/>
    <col min="1290" max="1290" width="12.33203125" style="48" customWidth="1"/>
    <col min="1291" max="1291" width="13.83203125" style="48" customWidth="1"/>
    <col min="1292" max="1293" width="0" style="48" hidden="1" customWidth="1"/>
    <col min="1294" max="1295" width="9.33203125" style="48"/>
    <col min="1296" max="1296" width="12.6640625" style="48" customWidth="1"/>
    <col min="1297" max="1297" width="10.6640625" style="48" bestFit="1" customWidth="1"/>
    <col min="1298" max="1298" width="9.33203125" style="48"/>
    <col min="1299" max="1299" width="10.6640625" style="48" bestFit="1" customWidth="1"/>
    <col min="1300" max="1536" width="9.33203125" style="48"/>
    <col min="1537" max="1537" width="13.6640625" style="48" customWidth="1"/>
    <col min="1538" max="1538" width="39" style="48" customWidth="1"/>
    <col min="1539" max="1539" width="0" style="48" hidden="1" customWidth="1"/>
    <col min="1540" max="1540" width="12.5" style="48" bestFit="1" customWidth="1"/>
    <col min="1541" max="1543" width="9.83203125" style="48" customWidth="1"/>
    <col min="1544" max="1544" width="0" style="48" hidden="1" customWidth="1"/>
    <col min="1545" max="1545" width="15" style="48" customWidth="1"/>
    <col min="1546" max="1546" width="12.33203125" style="48" customWidth="1"/>
    <col min="1547" max="1547" width="13.83203125" style="48" customWidth="1"/>
    <col min="1548" max="1549" width="0" style="48" hidden="1" customWidth="1"/>
    <col min="1550" max="1551" width="9.33203125" style="48"/>
    <col min="1552" max="1552" width="12.6640625" style="48" customWidth="1"/>
    <col min="1553" max="1553" width="10.6640625" style="48" bestFit="1" customWidth="1"/>
    <col min="1554" max="1554" width="9.33203125" style="48"/>
    <col min="1555" max="1555" width="10.6640625" style="48" bestFit="1" customWidth="1"/>
    <col min="1556" max="1792" width="9.33203125" style="48"/>
    <col min="1793" max="1793" width="13.6640625" style="48" customWidth="1"/>
    <col min="1794" max="1794" width="39" style="48" customWidth="1"/>
    <col min="1795" max="1795" width="0" style="48" hidden="1" customWidth="1"/>
    <col min="1796" max="1796" width="12.5" style="48" bestFit="1" customWidth="1"/>
    <col min="1797" max="1799" width="9.83203125" style="48" customWidth="1"/>
    <col min="1800" max="1800" width="0" style="48" hidden="1" customWidth="1"/>
    <col min="1801" max="1801" width="15" style="48" customWidth="1"/>
    <col min="1802" max="1802" width="12.33203125" style="48" customWidth="1"/>
    <col min="1803" max="1803" width="13.83203125" style="48" customWidth="1"/>
    <col min="1804" max="1805" width="0" style="48" hidden="1" customWidth="1"/>
    <col min="1806" max="1807" width="9.33203125" style="48"/>
    <col min="1808" max="1808" width="12.6640625" style="48" customWidth="1"/>
    <col min="1809" max="1809" width="10.6640625" style="48" bestFit="1" customWidth="1"/>
    <col min="1810" max="1810" width="9.33203125" style="48"/>
    <col min="1811" max="1811" width="10.6640625" style="48" bestFit="1" customWidth="1"/>
    <col min="1812" max="2048" width="9.33203125" style="48"/>
    <col min="2049" max="2049" width="13.6640625" style="48" customWidth="1"/>
    <col min="2050" max="2050" width="39" style="48" customWidth="1"/>
    <col min="2051" max="2051" width="0" style="48" hidden="1" customWidth="1"/>
    <col min="2052" max="2052" width="12.5" style="48" bestFit="1" customWidth="1"/>
    <col min="2053" max="2055" width="9.83203125" style="48" customWidth="1"/>
    <col min="2056" max="2056" width="0" style="48" hidden="1" customWidth="1"/>
    <col min="2057" max="2057" width="15" style="48" customWidth="1"/>
    <col min="2058" max="2058" width="12.33203125" style="48" customWidth="1"/>
    <col min="2059" max="2059" width="13.83203125" style="48" customWidth="1"/>
    <col min="2060" max="2061" width="0" style="48" hidden="1" customWidth="1"/>
    <col min="2062" max="2063" width="9.33203125" style="48"/>
    <col min="2064" max="2064" width="12.6640625" style="48" customWidth="1"/>
    <col min="2065" max="2065" width="10.6640625" style="48" bestFit="1" customWidth="1"/>
    <col min="2066" max="2066" width="9.33203125" style="48"/>
    <col min="2067" max="2067" width="10.6640625" style="48" bestFit="1" customWidth="1"/>
    <col min="2068" max="2304" width="9.33203125" style="48"/>
    <col min="2305" max="2305" width="13.6640625" style="48" customWidth="1"/>
    <col min="2306" max="2306" width="39" style="48" customWidth="1"/>
    <col min="2307" max="2307" width="0" style="48" hidden="1" customWidth="1"/>
    <col min="2308" max="2308" width="12.5" style="48" bestFit="1" customWidth="1"/>
    <col min="2309" max="2311" width="9.83203125" style="48" customWidth="1"/>
    <col min="2312" max="2312" width="0" style="48" hidden="1" customWidth="1"/>
    <col min="2313" max="2313" width="15" style="48" customWidth="1"/>
    <col min="2314" max="2314" width="12.33203125" style="48" customWidth="1"/>
    <col min="2315" max="2315" width="13.83203125" style="48" customWidth="1"/>
    <col min="2316" max="2317" width="0" style="48" hidden="1" customWidth="1"/>
    <col min="2318" max="2319" width="9.33203125" style="48"/>
    <col min="2320" max="2320" width="12.6640625" style="48" customWidth="1"/>
    <col min="2321" max="2321" width="10.6640625" style="48" bestFit="1" customWidth="1"/>
    <col min="2322" max="2322" width="9.33203125" style="48"/>
    <col min="2323" max="2323" width="10.6640625" style="48" bestFit="1" customWidth="1"/>
    <col min="2324" max="2560" width="9.33203125" style="48"/>
    <col min="2561" max="2561" width="13.6640625" style="48" customWidth="1"/>
    <col min="2562" max="2562" width="39" style="48" customWidth="1"/>
    <col min="2563" max="2563" width="0" style="48" hidden="1" customWidth="1"/>
    <col min="2564" max="2564" width="12.5" style="48" bestFit="1" customWidth="1"/>
    <col min="2565" max="2567" width="9.83203125" style="48" customWidth="1"/>
    <col min="2568" max="2568" width="0" style="48" hidden="1" customWidth="1"/>
    <col min="2569" max="2569" width="15" style="48" customWidth="1"/>
    <col min="2570" max="2570" width="12.33203125" style="48" customWidth="1"/>
    <col min="2571" max="2571" width="13.83203125" style="48" customWidth="1"/>
    <col min="2572" max="2573" width="0" style="48" hidden="1" customWidth="1"/>
    <col min="2574" max="2575" width="9.33203125" style="48"/>
    <col min="2576" max="2576" width="12.6640625" style="48" customWidth="1"/>
    <col min="2577" max="2577" width="10.6640625" style="48" bestFit="1" customWidth="1"/>
    <col min="2578" max="2578" width="9.33203125" style="48"/>
    <col min="2579" max="2579" width="10.6640625" style="48" bestFit="1" customWidth="1"/>
    <col min="2580" max="2816" width="9.33203125" style="48"/>
    <col min="2817" max="2817" width="13.6640625" style="48" customWidth="1"/>
    <col min="2818" max="2818" width="39" style="48" customWidth="1"/>
    <col min="2819" max="2819" width="0" style="48" hidden="1" customWidth="1"/>
    <col min="2820" max="2820" width="12.5" style="48" bestFit="1" customWidth="1"/>
    <col min="2821" max="2823" width="9.83203125" style="48" customWidth="1"/>
    <col min="2824" max="2824" width="0" style="48" hidden="1" customWidth="1"/>
    <col min="2825" max="2825" width="15" style="48" customWidth="1"/>
    <col min="2826" max="2826" width="12.33203125" style="48" customWidth="1"/>
    <col min="2827" max="2827" width="13.83203125" style="48" customWidth="1"/>
    <col min="2828" max="2829" width="0" style="48" hidden="1" customWidth="1"/>
    <col min="2830" max="2831" width="9.33203125" style="48"/>
    <col min="2832" max="2832" width="12.6640625" style="48" customWidth="1"/>
    <col min="2833" max="2833" width="10.6640625" style="48" bestFit="1" customWidth="1"/>
    <col min="2834" max="2834" width="9.33203125" style="48"/>
    <col min="2835" max="2835" width="10.6640625" style="48" bestFit="1" customWidth="1"/>
    <col min="2836" max="3072" width="9.33203125" style="48"/>
    <col min="3073" max="3073" width="13.6640625" style="48" customWidth="1"/>
    <col min="3074" max="3074" width="39" style="48" customWidth="1"/>
    <col min="3075" max="3075" width="0" style="48" hidden="1" customWidth="1"/>
    <col min="3076" max="3076" width="12.5" style="48" bestFit="1" customWidth="1"/>
    <col min="3077" max="3079" width="9.83203125" style="48" customWidth="1"/>
    <col min="3080" max="3080" width="0" style="48" hidden="1" customWidth="1"/>
    <col min="3081" max="3081" width="15" style="48" customWidth="1"/>
    <col min="3082" max="3082" width="12.33203125" style="48" customWidth="1"/>
    <col min="3083" max="3083" width="13.83203125" style="48" customWidth="1"/>
    <col min="3084" max="3085" width="0" style="48" hidden="1" customWidth="1"/>
    <col min="3086" max="3087" width="9.33203125" style="48"/>
    <col min="3088" max="3088" width="12.6640625" style="48" customWidth="1"/>
    <col min="3089" max="3089" width="10.6640625" style="48" bestFit="1" customWidth="1"/>
    <col min="3090" max="3090" width="9.33203125" style="48"/>
    <col min="3091" max="3091" width="10.6640625" style="48" bestFit="1" customWidth="1"/>
    <col min="3092" max="3328" width="9.33203125" style="48"/>
    <col min="3329" max="3329" width="13.6640625" style="48" customWidth="1"/>
    <col min="3330" max="3330" width="39" style="48" customWidth="1"/>
    <col min="3331" max="3331" width="0" style="48" hidden="1" customWidth="1"/>
    <col min="3332" max="3332" width="12.5" style="48" bestFit="1" customWidth="1"/>
    <col min="3333" max="3335" width="9.83203125" style="48" customWidth="1"/>
    <col min="3336" max="3336" width="0" style="48" hidden="1" customWidth="1"/>
    <col min="3337" max="3337" width="15" style="48" customWidth="1"/>
    <col min="3338" max="3338" width="12.33203125" style="48" customWidth="1"/>
    <col min="3339" max="3339" width="13.83203125" style="48" customWidth="1"/>
    <col min="3340" max="3341" width="0" style="48" hidden="1" customWidth="1"/>
    <col min="3342" max="3343" width="9.33203125" style="48"/>
    <col min="3344" max="3344" width="12.6640625" style="48" customWidth="1"/>
    <col min="3345" max="3345" width="10.6640625" style="48" bestFit="1" customWidth="1"/>
    <col min="3346" max="3346" width="9.33203125" style="48"/>
    <col min="3347" max="3347" width="10.6640625" style="48" bestFit="1" customWidth="1"/>
    <col min="3348" max="3584" width="9.33203125" style="48"/>
    <col min="3585" max="3585" width="13.6640625" style="48" customWidth="1"/>
    <col min="3586" max="3586" width="39" style="48" customWidth="1"/>
    <col min="3587" max="3587" width="0" style="48" hidden="1" customWidth="1"/>
    <col min="3588" max="3588" width="12.5" style="48" bestFit="1" customWidth="1"/>
    <col min="3589" max="3591" width="9.83203125" style="48" customWidth="1"/>
    <col min="3592" max="3592" width="0" style="48" hidden="1" customWidth="1"/>
    <col min="3593" max="3593" width="15" style="48" customWidth="1"/>
    <col min="3594" max="3594" width="12.33203125" style="48" customWidth="1"/>
    <col min="3595" max="3595" width="13.83203125" style="48" customWidth="1"/>
    <col min="3596" max="3597" width="0" style="48" hidden="1" customWidth="1"/>
    <col min="3598" max="3599" width="9.33203125" style="48"/>
    <col min="3600" max="3600" width="12.6640625" style="48" customWidth="1"/>
    <col min="3601" max="3601" width="10.6640625" style="48" bestFit="1" customWidth="1"/>
    <col min="3602" max="3602" width="9.33203125" style="48"/>
    <col min="3603" max="3603" width="10.6640625" style="48" bestFit="1" customWidth="1"/>
    <col min="3604" max="3840" width="9.33203125" style="48"/>
    <col min="3841" max="3841" width="13.6640625" style="48" customWidth="1"/>
    <col min="3842" max="3842" width="39" style="48" customWidth="1"/>
    <col min="3843" max="3843" width="0" style="48" hidden="1" customWidth="1"/>
    <col min="3844" max="3844" width="12.5" style="48" bestFit="1" customWidth="1"/>
    <col min="3845" max="3847" width="9.83203125" style="48" customWidth="1"/>
    <col min="3848" max="3848" width="0" style="48" hidden="1" customWidth="1"/>
    <col min="3849" max="3849" width="15" style="48" customWidth="1"/>
    <col min="3850" max="3850" width="12.33203125" style="48" customWidth="1"/>
    <col min="3851" max="3851" width="13.83203125" style="48" customWidth="1"/>
    <col min="3852" max="3853" width="0" style="48" hidden="1" customWidth="1"/>
    <col min="3854" max="3855" width="9.33203125" style="48"/>
    <col min="3856" max="3856" width="12.6640625" style="48" customWidth="1"/>
    <col min="3857" max="3857" width="10.6640625" style="48" bestFit="1" customWidth="1"/>
    <col min="3858" max="3858" width="9.33203125" style="48"/>
    <col min="3859" max="3859" width="10.6640625" style="48" bestFit="1" customWidth="1"/>
    <col min="3860" max="4096" width="9.33203125" style="48"/>
    <col min="4097" max="4097" width="13.6640625" style="48" customWidth="1"/>
    <col min="4098" max="4098" width="39" style="48" customWidth="1"/>
    <col min="4099" max="4099" width="0" style="48" hidden="1" customWidth="1"/>
    <col min="4100" max="4100" width="12.5" style="48" bestFit="1" customWidth="1"/>
    <col min="4101" max="4103" width="9.83203125" style="48" customWidth="1"/>
    <col min="4104" max="4104" width="0" style="48" hidden="1" customWidth="1"/>
    <col min="4105" max="4105" width="15" style="48" customWidth="1"/>
    <col min="4106" max="4106" width="12.33203125" style="48" customWidth="1"/>
    <col min="4107" max="4107" width="13.83203125" style="48" customWidth="1"/>
    <col min="4108" max="4109" width="0" style="48" hidden="1" customWidth="1"/>
    <col min="4110" max="4111" width="9.33203125" style="48"/>
    <col min="4112" max="4112" width="12.6640625" style="48" customWidth="1"/>
    <col min="4113" max="4113" width="10.6640625" style="48" bestFit="1" customWidth="1"/>
    <col min="4114" max="4114" width="9.33203125" style="48"/>
    <col min="4115" max="4115" width="10.6640625" style="48" bestFit="1" customWidth="1"/>
    <col min="4116" max="4352" width="9.33203125" style="48"/>
    <col min="4353" max="4353" width="13.6640625" style="48" customWidth="1"/>
    <col min="4354" max="4354" width="39" style="48" customWidth="1"/>
    <col min="4355" max="4355" width="0" style="48" hidden="1" customWidth="1"/>
    <col min="4356" max="4356" width="12.5" style="48" bestFit="1" customWidth="1"/>
    <col min="4357" max="4359" width="9.83203125" style="48" customWidth="1"/>
    <col min="4360" max="4360" width="0" style="48" hidden="1" customWidth="1"/>
    <col min="4361" max="4361" width="15" style="48" customWidth="1"/>
    <col min="4362" max="4362" width="12.33203125" style="48" customWidth="1"/>
    <col min="4363" max="4363" width="13.83203125" style="48" customWidth="1"/>
    <col min="4364" max="4365" width="0" style="48" hidden="1" customWidth="1"/>
    <col min="4366" max="4367" width="9.33203125" style="48"/>
    <col min="4368" max="4368" width="12.6640625" style="48" customWidth="1"/>
    <col min="4369" max="4369" width="10.6640625" style="48" bestFit="1" customWidth="1"/>
    <col min="4370" max="4370" width="9.33203125" style="48"/>
    <col min="4371" max="4371" width="10.6640625" style="48" bestFit="1" customWidth="1"/>
    <col min="4372" max="4608" width="9.33203125" style="48"/>
    <col min="4609" max="4609" width="13.6640625" style="48" customWidth="1"/>
    <col min="4610" max="4610" width="39" style="48" customWidth="1"/>
    <col min="4611" max="4611" width="0" style="48" hidden="1" customWidth="1"/>
    <col min="4612" max="4612" width="12.5" style="48" bestFit="1" customWidth="1"/>
    <col min="4613" max="4615" width="9.83203125" style="48" customWidth="1"/>
    <col min="4616" max="4616" width="0" style="48" hidden="1" customWidth="1"/>
    <col min="4617" max="4617" width="15" style="48" customWidth="1"/>
    <col min="4618" max="4618" width="12.33203125" style="48" customWidth="1"/>
    <col min="4619" max="4619" width="13.83203125" style="48" customWidth="1"/>
    <col min="4620" max="4621" width="0" style="48" hidden="1" customWidth="1"/>
    <col min="4622" max="4623" width="9.33203125" style="48"/>
    <col min="4624" max="4624" width="12.6640625" style="48" customWidth="1"/>
    <col min="4625" max="4625" width="10.6640625" style="48" bestFit="1" customWidth="1"/>
    <col min="4626" max="4626" width="9.33203125" style="48"/>
    <col min="4627" max="4627" width="10.6640625" style="48" bestFit="1" customWidth="1"/>
    <col min="4628" max="4864" width="9.33203125" style="48"/>
    <col min="4865" max="4865" width="13.6640625" style="48" customWidth="1"/>
    <col min="4866" max="4866" width="39" style="48" customWidth="1"/>
    <col min="4867" max="4867" width="0" style="48" hidden="1" customWidth="1"/>
    <col min="4868" max="4868" width="12.5" style="48" bestFit="1" customWidth="1"/>
    <col min="4869" max="4871" width="9.83203125" style="48" customWidth="1"/>
    <col min="4872" max="4872" width="0" style="48" hidden="1" customWidth="1"/>
    <col min="4873" max="4873" width="15" style="48" customWidth="1"/>
    <col min="4874" max="4874" width="12.33203125" style="48" customWidth="1"/>
    <col min="4875" max="4875" width="13.83203125" style="48" customWidth="1"/>
    <col min="4876" max="4877" width="0" style="48" hidden="1" customWidth="1"/>
    <col min="4878" max="4879" width="9.33203125" style="48"/>
    <col min="4880" max="4880" width="12.6640625" style="48" customWidth="1"/>
    <col min="4881" max="4881" width="10.6640625" style="48" bestFit="1" customWidth="1"/>
    <col min="4882" max="4882" width="9.33203125" style="48"/>
    <col min="4883" max="4883" width="10.6640625" style="48" bestFit="1" customWidth="1"/>
    <col min="4884" max="5120" width="9.33203125" style="48"/>
    <col min="5121" max="5121" width="13.6640625" style="48" customWidth="1"/>
    <col min="5122" max="5122" width="39" style="48" customWidth="1"/>
    <col min="5123" max="5123" width="0" style="48" hidden="1" customWidth="1"/>
    <col min="5124" max="5124" width="12.5" style="48" bestFit="1" customWidth="1"/>
    <col min="5125" max="5127" width="9.83203125" style="48" customWidth="1"/>
    <col min="5128" max="5128" width="0" style="48" hidden="1" customWidth="1"/>
    <col min="5129" max="5129" width="15" style="48" customWidth="1"/>
    <col min="5130" max="5130" width="12.33203125" style="48" customWidth="1"/>
    <col min="5131" max="5131" width="13.83203125" style="48" customWidth="1"/>
    <col min="5132" max="5133" width="0" style="48" hidden="1" customWidth="1"/>
    <col min="5134" max="5135" width="9.33203125" style="48"/>
    <col min="5136" max="5136" width="12.6640625" style="48" customWidth="1"/>
    <col min="5137" max="5137" width="10.6640625" style="48" bestFit="1" customWidth="1"/>
    <col min="5138" max="5138" width="9.33203125" style="48"/>
    <col min="5139" max="5139" width="10.6640625" style="48" bestFit="1" customWidth="1"/>
    <col min="5140" max="5376" width="9.33203125" style="48"/>
    <col min="5377" max="5377" width="13.6640625" style="48" customWidth="1"/>
    <col min="5378" max="5378" width="39" style="48" customWidth="1"/>
    <col min="5379" max="5379" width="0" style="48" hidden="1" customWidth="1"/>
    <col min="5380" max="5380" width="12.5" style="48" bestFit="1" customWidth="1"/>
    <col min="5381" max="5383" width="9.83203125" style="48" customWidth="1"/>
    <col min="5384" max="5384" width="0" style="48" hidden="1" customWidth="1"/>
    <col min="5385" max="5385" width="15" style="48" customWidth="1"/>
    <col min="5386" max="5386" width="12.33203125" style="48" customWidth="1"/>
    <col min="5387" max="5387" width="13.83203125" style="48" customWidth="1"/>
    <col min="5388" max="5389" width="0" style="48" hidden="1" customWidth="1"/>
    <col min="5390" max="5391" width="9.33203125" style="48"/>
    <col min="5392" max="5392" width="12.6640625" style="48" customWidth="1"/>
    <col min="5393" max="5393" width="10.6640625" style="48" bestFit="1" customWidth="1"/>
    <col min="5394" max="5394" width="9.33203125" style="48"/>
    <col min="5395" max="5395" width="10.6640625" style="48" bestFit="1" customWidth="1"/>
    <col min="5396" max="5632" width="9.33203125" style="48"/>
    <col min="5633" max="5633" width="13.6640625" style="48" customWidth="1"/>
    <col min="5634" max="5634" width="39" style="48" customWidth="1"/>
    <col min="5635" max="5635" width="0" style="48" hidden="1" customWidth="1"/>
    <col min="5636" max="5636" width="12.5" style="48" bestFit="1" customWidth="1"/>
    <col min="5637" max="5639" width="9.83203125" style="48" customWidth="1"/>
    <col min="5640" max="5640" width="0" style="48" hidden="1" customWidth="1"/>
    <col min="5641" max="5641" width="15" style="48" customWidth="1"/>
    <col min="5642" max="5642" width="12.33203125" style="48" customWidth="1"/>
    <col min="5643" max="5643" width="13.83203125" style="48" customWidth="1"/>
    <col min="5644" max="5645" width="0" style="48" hidden="1" customWidth="1"/>
    <col min="5646" max="5647" width="9.33203125" style="48"/>
    <col min="5648" max="5648" width="12.6640625" style="48" customWidth="1"/>
    <col min="5649" max="5649" width="10.6640625" style="48" bestFit="1" customWidth="1"/>
    <col min="5650" max="5650" width="9.33203125" style="48"/>
    <col min="5651" max="5651" width="10.6640625" style="48" bestFit="1" customWidth="1"/>
    <col min="5652" max="5888" width="9.33203125" style="48"/>
    <col min="5889" max="5889" width="13.6640625" style="48" customWidth="1"/>
    <col min="5890" max="5890" width="39" style="48" customWidth="1"/>
    <col min="5891" max="5891" width="0" style="48" hidden="1" customWidth="1"/>
    <col min="5892" max="5892" width="12.5" style="48" bestFit="1" customWidth="1"/>
    <col min="5893" max="5895" width="9.83203125" style="48" customWidth="1"/>
    <col min="5896" max="5896" width="0" style="48" hidden="1" customWidth="1"/>
    <col min="5897" max="5897" width="15" style="48" customWidth="1"/>
    <col min="5898" max="5898" width="12.33203125" style="48" customWidth="1"/>
    <col min="5899" max="5899" width="13.83203125" style="48" customWidth="1"/>
    <col min="5900" max="5901" width="0" style="48" hidden="1" customWidth="1"/>
    <col min="5902" max="5903" width="9.33203125" style="48"/>
    <col min="5904" max="5904" width="12.6640625" style="48" customWidth="1"/>
    <col min="5905" max="5905" width="10.6640625" style="48" bestFit="1" customWidth="1"/>
    <col min="5906" max="5906" width="9.33203125" style="48"/>
    <col min="5907" max="5907" width="10.6640625" style="48" bestFit="1" customWidth="1"/>
    <col min="5908" max="6144" width="9.33203125" style="48"/>
    <col min="6145" max="6145" width="13.6640625" style="48" customWidth="1"/>
    <col min="6146" max="6146" width="39" style="48" customWidth="1"/>
    <col min="6147" max="6147" width="0" style="48" hidden="1" customWidth="1"/>
    <col min="6148" max="6148" width="12.5" style="48" bestFit="1" customWidth="1"/>
    <col min="6149" max="6151" width="9.83203125" style="48" customWidth="1"/>
    <col min="6152" max="6152" width="0" style="48" hidden="1" customWidth="1"/>
    <col min="6153" max="6153" width="15" style="48" customWidth="1"/>
    <col min="6154" max="6154" width="12.33203125" style="48" customWidth="1"/>
    <col min="6155" max="6155" width="13.83203125" style="48" customWidth="1"/>
    <col min="6156" max="6157" width="0" style="48" hidden="1" customWidth="1"/>
    <col min="6158" max="6159" width="9.33203125" style="48"/>
    <col min="6160" max="6160" width="12.6640625" style="48" customWidth="1"/>
    <col min="6161" max="6161" width="10.6640625" style="48" bestFit="1" customWidth="1"/>
    <col min="6162" max="6162" width="9.33203125" style="48"/>
    <col min="6163" max="6163" width="10.6640625" style="48" bestFit="1" customWidth="1"/>
    <col min="6164" max="6400" width="9.33203125" style="48"/>
    <col min="6401" max="6401" width="13.6640625" style="48" customWidth="1"/>
    <col min="6402" max="6402" width="39" style="48" customWidth="1"/>
    <col min="6403" max="6403" width="0" style="48" hidden="1" customWidth="1"/>
    <col min="6404" max="6404" width="12.5" style="48" bestFit="1" customWidth="1"/>
    <col min="6405" max="6407" width="9.83203125" style="48" customWidth="1"/>
    <col min="6408" max="6408" width="0" style="48" hidden="1" customWidth="1"/>
    <col min="6409" max="6409" width="15" style="48" customWidth="1"/>
    <col min="6410" max="6410" width="12.33203125" style="48" customWidth="1"/>
    <col min="6411" max="6411" width="13.83203125" style="48" customWidth="1"/>
    <col min="6412" max="6413" width="0" style="48" hidden="1" customWidth="1"/>
    <col min="6414" max="6415" width="9.33203125" style="48"/>
    <col min="6416" max="6416" width="12.6640625" style="48" customWidth="1"/>
    <col min="6417" max="6417" width="10.6640625" style="48" bestFit="1" customWidth="1"/>
    <col min="6418" max="6418" width="9.33203125" style="48"/>
    <col min="6419" max="6419" width="10.6640625" style="48" bestFit="1" customWidth="1"/>
    <col min="6420" max="6656" width="9.33203125" style="48"/>
    <col min="6657" max="6657" width="13.6640625" style="48" customWidth="1"/>
    <col min="6658" max="6658" width="39" style="48" customWidth="1"/>
    <col min="6659" max="6659" width="0" style="48" hidden="1" customWidth="1"/>
    <col min="6660" max="6660" width="12.5" style="48" bestFit="1" customWidth="1"/>
    <col min="6661" max="6663" width="9.83203125" style="48" customWidth="1"/>
    <col min="6664" max="6664" width="0" style="48" hidden="1" customWidth="1"/>
    <col min="6665" max="6665" width="15" style="48" customWidth="1"/>
    <col min="6666" max="6666" width="12.33203125" style="48" customWidth="1"/>
    <col min="6667" max="6667" width="13.83203125" style="48" customWidth="1"/>
    <col min="6668" max="6669" width="0" style="48" hidden="1" customWidth="1"/>
    <col min="6670" max="6671" width="9.33203125" style="48"/>
    <col min="6672" max="6672" width="12.6640625" style="48" customWidth="1"/>
    <col min="6673" max="6673" width="10.6640625" style="48" bestFit="1" customWidth="1"/>
    <col min="6674" max="6674" width="9.33203125" style="48"/>
    <col min="6675" max="6675" width="10.6640625" style="48" bestFit="1" customWidth="1"/>
    <col min="6676" max="6912" width="9.33203125" style="48"/>
    <col min="6913" max="6913" width="13.6640625" style="48" customWidth="1"/>
    <col min="6914" max="6914" width="39" style="48" customWidth="1"/>
    <col min="6915" max="6915" width="0" style="48" hidden="1" customWidth="1"/>
    <col min="6916" max="6916" width="12.5" style="48" bestFit="1" customWidth="1"/>
    <col min="6917" max="6919" width="9.83203125" style="48" customWidth="1"/>
    <col min="6920" max="6920" width="0" style="48" hidden="1" customWidth="1"/>
    <col min="6921" max="6921" width="15" style="48" customWidth="1"/>
    <col min="6922" max="6922" width="12.33203125" style="48" customWidth="1"/>
    <col min="6923" max="6923" width="13.83203125" style="48" customWidth="1"/>
    <col min="6924" max="6925" width="0" style="48" hidden="1" customWidth="1"/>
    <col min="6926" max="6927" width="9.33203125" style="48"/>
    <col min="6928" max="6928" width="12.6640625" style="48" customWidth="1"/>
    <col min="6929" max="6929" width="10.6640625" style="48" bestFit="1" customWidth="1"/>
    <col min="6930" max="6930" width="9.33203125" style="48"/>
    <col min="6931" max="6931" width="10.6640625" style="48" bestFit="1" customWidth="1"/>
    <col min="6932" max="7168" width="9.33203125" style="48"/>
    <col min="7169" max="7169" width="13.6640625" style="48" customWidth="1"/>
    <col min="7170" max="7170" width="39" style="48" customWidth="1"/>
    <col min="7171" max="7171" width="0" style="48" hidden="1" customWidth="1"/>
    <col min="7172" max="7172" width="12.5" style="48" bestFit="1" customWidth="1"/>
    <col min="7173" max="7175" width="9.83203125" style="48" customWidth="1"/>
    <col min="7176" max="7176" width="0" style="48" hidden="1" customWidth="1"/>
    <col min="7177" max="7177" width="15" style="48" customWidth="1"/>
    <col min="7178" max="7178" width="12.33203125" style="48" customWidth="1"/>
    <col min="7179" max="7179" width="13.83203125" style="48" customWidth="1"/>
    <col min="7180" max="7181" width="0" style="48" hidden="1" customWidth="1"/>
    <col min="7182" max="7183" width="9.33203125" style="48"/>
    <col min="7184" max="7184" width="12.6640625" style="48" customWidth="1"/>
    <col min="7185" max="7185" width="10.6640625" style="48" bestFit="1" customWidth="1"/>
    <col min="7186" max="7186" width="9.33203125" style="48"/>
    <col min="7187" max="7187" width="10.6640625" style="48" bestFit="1" customWidth="1"/>
    <col min="7188" max="7424" width="9.33203125" style="48"/>
    <col min="7425" max="7425" width="13.6640625" style="48" customWidth="1"/>
    <col min="7426" max="7426" width="39" style="48" customWidth="1"/>
    <col min="7427" max="7427" width="0" style="48" hidden="1" customWidth="1"/>
    <col min="7428" max="7428" width="12.5" style="48" bestFit="1" customWidth="1"/>
    <col min="7429" max="7431" width="9.83203125" style="48" customWidth="1"/>
    <col min="7432" max="7432" width="0" style="48" hidden="1" customWidth="1"/>
    <col min="7433" max="7433" width="15" style="48" customWidth="1"/>
    <col min="7434" max="7434" width="12.33203125" style="48" customWidth="1"/>
    <col min="7435" max="7435" width="13.83203125" style="48" customWidth="1"/>
    <col min="7436" max="7437" width="0" style="48" hidden="1" customWidth="1"/>
    <col min="7438" max="7439" width="9.33203125" style="48"/>
    <col min="7440" max="7440" width="12.6640625" style="48" customWidth="1"/>
    <col min="7441" max="7441" width="10.6640625" style="48" bestFit="1" customWidth="1"/>
    <col min="7442" max="7442" width="9.33203125" style="48"/>
    <col min="7443" max="7443" width="10.6640625" style="48" bestFit="1" customWidth="1"/>
    <col min="7444" max="7680" width="9.33203125" style="48"/>
    <col min="7681" max="7681" width="13.6640625" style="48" customWidth="1"/>
    <col min="7682" max="7682" width="39" style="48" customWidth="1"/>
    <col min="7683" max="7683" width="0" style="48" hidden="1" customWidth="1"/>
    <col min="7684" max="7684" width="12.5" style="48" bestFit="1" customWidth="1"/>
    <col min="7685" max="7687" width="9.83203125" style="48" customWidth="1"/>
    <col min="7688" max="7688" width="0" style="48" hidden="1" customWidth="1"/>
    <col min="7689" max="7689" width="15" style="48" customWidth="1"/>
    <col min="7690" max="7690" width="12.33203125" style="48" customWidth="1"/>
    <col min="7691" max="7691" width="13.83203125" style="48" customWidth="1"/>
    <col min="7692" max="7693" width="0" style="48" hidden="1" customWidth="1"/>
    <col min="7694" max="7695" width="9.33203125" style="48"/>
    <col min="7696" max="7696" width="12.6640625" style="48" customWidth="1"/>
    <col min="7697" max="7697" width="10.6640625" style="48" bestFit="1" customWidth="1"/>
    <col min="7698" max="7698" width="9.33203125" style="48"/>
    <col min="7699" max="7699" width="10.6640625" style="48" bestFit="1" customWidth="1"/>
    <col min="7700" max="7936" width="9.33203125" style="48"/>
    <col min="7937" max="7937" width="13.6640625" style="48" customWidth="1"/>
    <col min="7938" max="7938" width="39" style="48" customWidth="1"/>
    <col min="7939" max="7939" width="0" style="48" hidden="1" customWidth="1"/>
    <col min="7940" max="7940" width="12.5" style="48" bestFit="1" customWidth="1"/>
    <col min="7941" max="7943" width="9.83203125" style="48" customWidth="1"/>
    <col min="7944" max="7944" width="0" style="48" hidden="1" customWidth="1"/>
    <col min="7945" max="7945" width="15" style="48" customWidth="1"/>
    <col min="7946" max="7946" width="12.33203125" style="48" customWidth="1"/>
    <col min="7947" max="7947" width="13.83203125" style="48" customWidth="1"/>
    <col min="7948" max="7949" width="0" style="48" hidden="1" customWidth="1"/>
    <col min="7950" max="7951" width="9.33203125" style="48"/>
    <col min="7952" max="7952" width="12.6640625" style="48" customWidth="1"/>
    <col min="7953" max="7953" width="10.6640625" style="48" bestFit="1" customWidth="1"/>
    <col min="7954" max="7954" width="9.33203125" style="48"/>
    <col min="7955" max="7955" width="10.6640625" style="48" bestFit="1" customWidth="1"/>
    <col min="7956" max="8192" width="9.33203125" style="48"/>
    <col min="8193" max="8193" width="13.6640625" style="48" customWidth="1"/>
    <col min="8194" max="8194" width="39" style="48" customWidth="1"/>
    <col min="8195" max="8195" width="0" style="48" hidden="1" customWidth="1"/>
    <col min="8196" max="8196" width="12.5" style="48" bestFit="1" customWidth="1"/>
    <col min="8197" max="8199" width="9.83203125" style="48" customWidth="1"/>
    <col min="8200" max="8200" width="0" style="48" hidden="1" customWidth="1"/>
    <col min="8201" max="8201" width="15" style="48" customWidth="1"/>
    <col min="8202" max="8202" width="12.33203125" style="48" customWidth="1"/>
    <col min="8203" max="8203" width="13.83203125" style="48" customWidth="1"/>
    <col min="8204" max="8205" width="0" style="48" hidden="1" customWidth="1"/>
    <col min="8206" max="8207" width="9.33203125" style="48"/>
    <col min="8208" max="8208" width="12.6640625" style="48" customWidth="1"/>
    <col min="8209" max="8209" width="10.6640625" style="48" bestFit="1" customWidth="1"/>
    <col min="8210" max="8210" width="9.33203125" style="48"/>
    <col min="8211" max="8211" width="10.6640625" style="48" bestFit="1" customWidth="1"/>
    <col min="8212" max="8448" width="9.33203125" style="48"/>
    <col min="8449" max="8449" width="13.6640625" style="48" customWidth="1"/>
    <col min="8450" max="8450" width="39" style="48" customWidth="1"/>
    <col min="8451" max="8451" width="0" style="48" hidden="1" customWidth="1"/>
    <col min="8452" max="8452" width="12.5" style="48" bestFit="1" customWidth="1"/>
    <col min="8453" max="8455" width="9.83203125" style="48" customWidth="1"/>
    <col min="8456" max="8456" width="0" style="48" hidden="1" customWidth="1"/>
    <col min="8457" max="8457" width="15" style="48" customWidth="1"/>
    <col min="8458" max="8458" width="12.33203125" style="48" customWidth="1"/>
    <col min="8459" max="8459" width="13.83203125" style="48" customWidth="1"/>
    <col min="8460" max="8461" width="0" style="48" hidden="1" customWidth="1"/>
    <col min="8462" max="8463" width="9.33203125" style="48"/>
    <col min="8464" max="8464" width="12.6640625" style="48" customWidth="1"/>
    <col min="8465" max="8465" width="10.6640625" style="48" bestFit="1" customWidth="1"/>
    <col min="8466" max="8466" width="9.33203125" style="48"/>
    <col min="8467" max="8467" width="10.6640625" style="48" bestFit="1" customWidth="1"/>
    <col min="8468" max="8704" width="9.33203125" style="48"/>
    <col min="8705" max="8705" width="13.6640625" style="48" customWidth="1"/>
    <col min="8706" max="8706" width="39" style="48" customWidth="1"/>
    <col min="8707" max="8707" width="0" style="48" hidden="1" customWidth="1"/>
    <col min="8708" max="8708" width="12.5" style="48" bestFit="1" customWidth="1"/>
    <col min="8709" max="8711" width="9.83203125" style="48" customWidth="1"/>
    <col min="8712" max="8712" width="0" style="48" hidden="1" customWidth="1"/>
    <col min="8713" max="8713" width="15" style="48" customWidth="1"/>
    <col min="8714" max="8714" width="12.33203125" style="48" customWidth="1"/>
    <col min="8715" max="8715" width="13.83203125" style="48" customWidth="1"/>
    <col min="8716" max="8717" width="0" style="48" hidden="1" customWidth="1"/>
    <col min="8718" max="8719" width="9.33203125" style="48"/>
    <col min="8720" max="8720" width="12.6640625" style="48" customWidth="1"/>
    <col min="8721" max="8721" width="10.6640625" style="48" bestFit="1" customWidth="1"/>
    <col min="8722" max="8722" width="9.33203125" style="48"/>
    <col min="8723" max="8723" width="10.6640625" style="48" bestFit="1" customWidth="1"/>
    <col min="8724" max="8960" width="9.33203125" style="48"/>
    <col min="8961" max="8961" width="13.6640625" style="48" customWidth="1"/>
    <col min="8962" max="8962" width="39" style="48" customWidth="1"/>
    <col min="8963" max="8963" width="0" style="48" hidden="1" customWidth="1"/>
    <col min="8964" max="8964" width="12.5" style="48" bestFit="1" customWidth="1"/>
    <col min="8965" max="8967" width="9.83203125" style="48" customWidth="1"/>
    <col min="8968" max="8968" width="0" style="48" hidden="1" customWidth="1"/>
    <col min="8969" max="8969" width="15" style="48" customWidth="1"/>
    <col min="8970" max="8970" width="12.33203125" style="48" customWidth="1"/>
    <col min="8971" max="8971" width="13.83203125" style="48" customWidth="1"/>
    <col min="8972" max="8973" width="0" style="48" hidden="1" customWidth="1"/>
    <col min="8974" max="8975" width="9.33203125" style="48"/>
    <col min="8976" max="8976" width="12.6640625" style="48" customWidth="1"/>
    <col min="8977" max="8977" width="10.6640625" style="48" bestFit="1" customWidth="1"/>
    <col min="8978" max="8978" width="9.33203125" style="48"/>
    <col min="8979" max="8979" width="10.6640625" style="48" bestFit="1" customWidth="1"/>
    <col min="8980" max="9216" width="9.33203125" style="48"/>
    <col min="9217" max="9217" width="13.6640625" style="48" customWidth="1"/>
    <col min="9218" max="9218" width="39" style="48" customWidth="1"/>
    <col min="9219" max="9219" width="0" style="48" hidden="1" customWidth="1"/>
    <col min="9220" max="9220" width="12.5" style="48" bestFit="1" customWidth="1"/>
    <col min="9221" max="9223" width="9.83203125" style="48" customWidth="1"/>
    <col min="9224" max="9224" width="0" style="48" hidden="1" customWidth="1"/>
    <col min="9225" max="9225" width="15" style="48" customWidth="1"/>
    <col min="9226" max="9226" width="12.33203125" style="48" customWidth="1"/>
    <col min="9227" max="9227" width="13.83203125" style="48" customWidth="1"/>
    <col min="9228" max="9229" width="0" style="48" hidden="1" customWidth="1"/>
    <col min="9230" max="9231" width="9.33203125" style="48"/>
    <col min="9232" max="9232" width="12.6640625" style="48" customWidth="1"/>
    <col min="9233" max="9233" width="10.6640625" style="48" bestFit="1" customWidth="1"/>
    <col min="9234" max="9234" width="9.33203125" style="48"/>
    <col min="9235" max="9235" width="10.6640625" style="48" bestFit="1" customWidth="1"/>
    <col min="9236" max="9472" width="9.33203125" style="48"/>
    <col min="9473" max="9473" width="13.6640625" style="48" customWidth="1"/>
    <col min="9474" max="9474" width="39" style="48" customWidth="1"/>
    <col min="9475" max="9475" width="0" style="48" hidden="1" customWidth="1"/>
    <col min="9476" max="9476" width="12.5" style="48" bestFit="1" customWidth="1"/>
    <col min="9477" max="9479" width="9.83203125" style="48" customWidth="1"/>
    <col min="9480" max="9480" width="0" style="48" hidden="1" customWidth="1"/>
    <col min="9481" max="9481" width="15" style="48" customWidth="1"/>
    <col min="9482" max="9482" width="12.33203125" style="48" customWidth="1"/>
    <col min="9483" max="9483" width="13.83203125" style="48" customWidth="1"/>
    <col min="9484" max="9485" width="0" style="48" hidden="1" customWidth="1"/>
    <col min="9486" max="9487" width="9.33203125" style="48"/>
    <col min="9488" max="9488" width="12.6640625" style="48" customWidth="1"/>
    <col min="9489" max="9489" width="10.6640625" style="48" bestFit="1" customWidth="1"/>
    <col min="9490" max="9490" width="9.33203125" style="48"/>
    <col min="9491" max="9491" width="10.6640625" style="48" bestFit="1" customWidth="1"/>
    <col min="9492" max="9728" width="9.33203125" style="48"/>
    <col min="9729" max="9729" width="13.6640625" style="48" customWidth="1"/>
    <col min="9730" max="9730" width="39" style="48" customWidth="1"/>
    <col min="9731" max="9731" width="0" style="48" hidden="1" customWidth="1"/>
    <col min="9732" max="9732" width="12.5" style="48" bestFit="1" customWidth="1"/>
    <col min="9733" max="9735" width="9.83203125" style="48" customWidth="1"/>
    <col min="9736" max="9736" width="0" style="48" hidden="1" customWidth="1"/>
    <col min="9737" max="9737" width="15" style="48" customWidth="1"/>
    <col min="9738" max="9738" width="12.33203125" style="48" customWidth="1"/>
    <col min="9739" max="9739" width="13.83203125" style="48" customWidth="1"/>
    <col min="9740" max="9741" width="0" style="48" hidden="1" customWidth="1"/>
    <col min="9742" max="9743" width="9.33203125" style="48"/>
    <col min="9744" max="9744" width="12.6640625" style="48" customWidth="1"/>
    <col min="9745" max="9745" width="10.6640625" style="48" bestFit="1" customWidth="1"/>
    <col min="9746" max="9746" width="9.33203125" style="48"/>
    <col min="9747" max="9747" width="10.6640625" style="48" bestFit="1" customWidth="1"/>
    <col min="9748" max="9984" width="9.33203125" style="48"/>
    <col min="9985" max="9985" width="13.6640625" style="48" customWidth="1"/>
    <col min="9986" max="9986" width="39" style="48" customWidth="1"/>
    <col min="9987" max="9987" width="0" style="48" hidden="1" customWidth="1"/>
    <col min="9988" max="9988" width="12.5" style="48" bestFit="1" customWidth="1"/>
    <col min="9989" max="9991" width="9.83203125" style="48" customWidth="1"/>
    <col min="9992" max="9992" width="0" style="48" hidden="1" customWidth="1"/>
    <col min="9993" max="9993" width="15" style="48" customWidth="1"/>
    <col min="9994" max="9994" width="12.33203125" style="48" customWidth="1"/>
    <col min="9995" max="9995" width="13.83203125" style="48" customWidth="1"/>
    <col min="9996" max="9997" width="0" style="48" hidden="1" customWidth="1"/>
    <col min="9998" max="9999" width="9.33203125" style="48"/>
    <col min="10000" max="10000" width="12.6640625" style="48" customWidth="1"/>
    <col min="10001" max="10001" width="10.6640625" style="48" bestFit="1" customWidth="1"/>
    <col min="10002" max="10002" width="9.33203125" style="48"/>
    <col min="10003" max="10003" width="10.6640625" style="48" bestFit="1" customWidth="1"/>
    <col min="10004" max="10240" width="9.33203125" style="48"/>
    <col min="10241" max="10241" width="13.6640625" style="48" customWidth="1"/>
    <col min="10242" max="10242" width="39" style="48" customWidth="1"/>
    <col min="10243" max="10243" width="0" style="48" hidden="1" customWidth="1"/>
    <col min="10244" max="10244" width="12.5" style="48" bestFit="1" customWidth="1"/>
    <col min="10245" max="10247" width="9.83203125" style="48" customWidth="1"/>
    <col min="10248" max="10248" width="0" style="48" hidden="1" customWidth="1"/>
    <col min="10249" max="10249" width="15" style="48" customWidth="1"/>
    <col min="10250" max="10250" width="12.33203125" style="48" customWidth="1"/>
    <col min="10251" max="10251" width="13.83203125" style="48" customWidth="1"/>
    <col min="10252" max="10253" width="0" style="48" hidden="1" customWidth="1"/>
    <col min="10254" max="10255" width="9.33203125" style="48"/>
    <col min="10256" max="10256" width="12.6640625" style="48" customWidth="1"/>
    <col min="10257" max="10257" width="10.6640625" style="48" bestFit="1" customWidth="1"/>
    <col min="10258" max="10258" width="9.33203125" style="48"/>
    <col min="10259" max="10259" width="10.6640625" style="48" bestFit="1" customWidth="1"/>
    <col min="10260" max="10496" width="9.33203125" style="48"/>
    <col min="10497" max="10497" width="13.6640625" style="48" customWidth="1"/>
    <col min="10498" max="10498" width="39" style="48" customWidth="1"/>
    <col min="10499" max="10499" width="0" style="48" hidden="1" customWidth="1"/>
    <col min="10500" max="10500" width="12.5" style="48" bestFit="1" customWidth="1"/>
    <col min="10501" max="10503" width="9.83203125" style="48" customWidth="1"/>
    <col min="10504" max="10504" width="0" style="48" hidden="1" customWidth="1"/>
    <col min="10505" max="10505" width="15" style="48" customWidth="1"/>
    <col min="10506" max="10506" width="12.33203125" style="48" customWidth="1"/>
    <col min="10507" max="10507" width="13.83203125" style="48" customWidth="1"/>
    <col min="10508" max="10509" width="0" style="48" hidden="1" customWidth="1"/>
    <col min="10510" max="10511" width="9.33203125" style="48"/>
    <col min="10512" max="10512" width="12.6640625" style="48" customWidth="1"/>
    <col min="10513" max="10513" width="10.6640625" style="48" bestFit="1" customWidth="1"/>
    <col min="10514" max="10514" width="9.33203125" style="48"/>
    <col min="10515" max="10515" width="10.6640625" style="48" bestFit="1" customWidth="1"/>
    <col min="10516" max="10752" width="9.33203125" style="48"/>
    <col min="10753" max="10753" width="13.6640625" style="48" customWidth="1"/>
    <col min="10754" max="10754" width="39" style="48" customWidth="1"/>
    <col min="10755" max="10755" width="0" style="48" hidden="1" customWidth="1"/>
    <col min="10756" max="10756" width="12.5" style="48" bestFit="1" customWidth="1"/>
    <col min="10757" max="10759" width="9.83203125" style="48" customWidth="1"/>
    <col min="10760" max="10760" width="0" style="48" hidden="1" customWidth="1"/>
    <col min="10761" max="10761" width="15" style="48" customWidth="1"/>
    <col min="10762" max="10762" width="12.33203125" style="48" customWidth="1"/>
    <col min="10763" max="10763" width="13.83203125" style="48" customWidth="1"/>
    <col min="10764" max="10765" width="0" style="48" hidden="1" customWidth="1"/>
    <col min="10766" max="10767" width="9.33203125" style="48"/>
    <col min="10768" max="10768" width="12.6640625" style="48" customWidth="1"/>
    <col min="10769" max="10769" width="10.6640625" style="48" bestFit="1" customWidth="1"/>
    <col min="10770" max="10770" width="9.33203125" style="48"/>
    <col min="10771" max="10771" width="10.6640625" style="48" bestFit="1" customWidth="1"/>
    <col min="10772" max="11008" width="9.33203125" style="48"/>
    <col min="11009" max="11009" width="13.6640625" style="48" customWidth="1"/>
    <col min="11010" max="11010" width="39" style="48" customWidth="1"/>
    <col min="11011" max="11011" width="0" style="48" hidden="1" customWidth="1"/>
    <col min="11012" max="11012" width="12.5" style="48" bestFit="1" customWidth="1"/>
    <col min="11013" max="11015" width="9.83203125" style="48" customWidth="1"/>
    <col min="11016" max="11016" width="0" style="48" hidden="1" customWidth="1"/>
    <col min="11017" max="11017" width="15" style="48" customWidth="1"/>
    <col min="11018" max="11018" width="12.33203125" style="48" customWidth="1"/>
    <col min="11019" max="11019" width="13.83203125" style="48" customWidth="1"/>
    <col min="11020" max="11021" width="0" style="48" hidden="1" customWidth="1"/>
    <col min="11022" max="11023" width="9.33203125" style="48"/>
    <col min="11024" max="11024" width="12.6640625" style="48" customWidth="1"/>
    <col min="11025" max="11025" width="10.6640625" style="48" bestFit="1" customWidth="1"/>
    <col min="11026" max="11026" width="9.33203125" style="48"/>
    <col min="11027" max="11027" width="10.6640625" style="48" bestFit="1" customWidth="1"/>
    <col min="11028" max="11264" width="9.33203125" style="48"/>
    <col min="11265" max="11265" width="13.6640625" style="48" customWidth="1"/>
    <col min="11266" max="11266" width="39" style="48" customWidth="1"/>
    <col min="11267" max="11267" width="0" style="48" hidden="1" customWidth="1"/>
    <col min="11268" max="11268" width="12.5" style="48" bestFit="1" customWidth="1"/>
    <col min="11269" max="11271" width="9.83203125" style="48" customWidth="1"/>
    <col min="11272" max="11272" width="0" style="48" hidden="1" customWidth="1"/>
    <col min="11273" max="11273" width="15" style="48" customWidth="1"/>
    <col min="11274" max="11274" width="12.33203125" style="48" customWidth="1"/>
    <col min="11275" max="11275" width="13.83203125" style="48" customWidth="1"/>
    <col min="11276" max="11277" width="0" style="48" hidden="1" customWidth="1"/>
    <col min="11278" max="11279" width="9.33203125" style="48"/>
    <col min="11280" max="11280" width="12.6640625" style="48" customWidth="1"/>
    <col min="11281" max="11281" width="10.6640625" style="48" bestFit="1" customWidth="1"/>
    <col min="11282" max="11282" width="9.33203125" style="48"/>
    <col min="11283" max="11283" width="10.6640625" style="48" bestFit="1" customWidth="1"/>
    <col min="11284" max="11520" width="9.33203125" style="48"/>
    <col min="11521" max="11521" width="13.6640625" style="48" customWidth="1"/>
    <col min="11522" max="11522" width="39" style="48" customWidth="1"/>
    <col min="11523" max="11523" width="0" style="48" hidden="1" customWidth="1"/>
    <col min="11524" max="11524" width="12.5" style="48" bestFit="1" customWidth="1"/>
    <col min="11525" max="11527" width="9.83203125" style="48" customWidth="1"/>
    <col min="11528" max="11528" width="0" style="48" hidden="1" customWidth="1"/>
    <col min="11529" max="11529" width="15" style="48" customWidth="1"/>
    <col min="11530" max="11530" width="12.33203125" style="48" customWidth="1"/>
    <col min="11531" max="11531" width="13.83203125" style="48" customWidth="1"/>
    <col min="11532" max="11533" width="0" style="48" hidden="1" customWidth="1"/>
    <col min="11534" max="11535" width="9.33203125" style="48"/>
    <col min="11536" max="11536" width="12.6640625" style="48" customWidth="1"/>
    <col min="11537" max="11537" width="10.6640625" style="48" bestFit="1" customWidth="1"/>
    <col min="11538" max="11538" width="9.33203125" style="48"/>
    <col min="11539" max="11539" width="10.6640625" style="48" bestFit="1" customWidth="1"/>
    <col min="11540" max="11776" width="9.33203125" style="48"/>
    <col min="11777" max="11777" width="13.6640625" style="48" customWidth="1"/>
    <col min="11778" max="11778" width="39" style="48" customWidth="1"/>
    <col min="11779" max="11779" width="0" style="48" hidden="1" customWidth="1"/>
    <col min="11780" max="11780" width="12.5" style="48" bestFit="1" customWidth="1"/>
    <col min="11781" max="11783" width="9.83203125" style="48" customWidth="1"/>
    <col min="11784" max="11784" width="0" style="48" hidden="1" customWidth="1"/>
    <col min="11785" max="11785" width="15" style="48" customWidth="1"/>
    <col min="11786" max="11786" width="12.33203125" style="48" customWidth="1"/>
    <col min="11787" max="11787" width="13.83203125" style="48" customWidth="1"/>
    <col min="11788" max="11789" width="0" style="48" hidden="1" customWidth="1"/>
    <col min="11790" max="11791" width="9.33203125" style="48"/>
    <col min="11792" max="11792" width="12.6640625" style="48" customWidth="1"/>
    <col min="11793" max="11793" width="10.6640625" style="48" bestFit="1" customWidth="1"/>
    <col min="11794" max="11794" width="9.33203125" style="48"/>
    <col min="11795" max="11795" width="10.6640625" style="48" bestFit="1" customWidth="1"/>
    <col min="11796" max="12032" width="9.33203125" style="48"/>
    <col min="12033" max="12033" width="13.6640625" style="48" customWidth="1"/>
    <col min="12034" max="12034" width="39" style="48" customWidth="1"/>
    <col min="12035" max="12035" width="0" style="48" hidden="1" customWidth="1"/>
    <col min="12036" max="12036" width="12.5" style="48" bestFit="1" customWidth="1"/>
    <col min="12037" max="12039" width="9.83203125" style="48" customWidth="1"/>
    <col min="12040" max="12040" width="0" style="48" hidden="1" customWidth="1"/>
    <col min="12041" max="12041" width="15" style="48" customWidth="1"/>
    <col min="12042" max="12042" width="12.33203125" style="48" customWidth="1"/>
    <col min="12043" max="12043" width="13.83203125" style="48" customWidth="1"/>
    <col min="12044" max="12045" width="0" style="48" hidden="1" customWidth="1"/>
    <col min="12046" max="12047" width="9.33203125" style="48"/>
    <col min="12048" max="12048" width="12.6640625" style="48" customWidth="1"/>
    <col min="12049" max="12049" width="10.6640625" style="48" bestFit="1" customWidth="1"/>
    <col min="12050" max="12050" width="9.33203125" style="48"/>
    <col min="12051" max="12051" width="10.6640625" style="48" bestFit="1" customWidth="1"/>
    <col min="12052" max="12288" width="9.33203125" style="48"/>
    <col min="12289" max="12289" width="13.6640625" style="48" customWidth="1"/>
    <col min="12290" max="12290" width="39" style="48" customWidth="1"/>
    <col min="12291" max="12291" width="0" style="48" hidden="1" customWidth="1"/>
    <col min="12292" max="12292" width="12.5" style="48" bestFit="1" customWidth="1"/>
    <col min="12293" max="12295" width="9.83203125" style="48" customWidth="1"/>
    <col min="12296" max="12296" width="0" style="48" hidden="1" customWidth="1"/>
    <col min="12297" max="12297" width="15" style="48" customWidth="1"/>
    <col min="12298" max="12298" width="12.33203125" style="48" customWidth="1"/>
    <col min="12299" max="12299" width="13.83203125" style="48" customWidth="1"/>
    <col min="12300" max="12301" width="0" style="48" hidden="1" customWidth="1"/>
    <col min="12302" max="12303" width="9.33203125" style="48"/>
    <col min="12304" max="12304" width="12.6640625" style="48" customWidth="1"/>
    <col min="12305" max="12305" width="10.6640625" style="48" bestFit="1" customWidth="1"/>
    <col min="12306" max="12306" width="9.33203125" style="48"/>
    <col min="12307" max="12307" width="10.6640625" style="48" bestFit="1" customWidth="1"/>
    <col min="12308" max="12544" width="9.33203125" style="48"/>
    <col min="12545" max="12545" width="13.6640625" style="48" customWidth="1"/>
    <col min="12546" max="12546" width="39" style="48" customWidth="1"/>
    <col min="12547" max="12547" width="0" style="48" hidden="1" customWidth="1"/>
    <col min="12548" max="12548" width="12.5" style="48" bestFit="1" customWidth="1"/>
    <col min="12549" max="12551" width="9.83203125" style="48" customWidth="1"/>
    <col min="12552" max="12552" width="0" style="48" hidden="1" customWidth="1"/>
    <col min="12553" max="12553" width="15" style="48" customWidth="1"/>
    <col min="12554" max="12554" width="12.33203125" style="48" customWidth="1"/>
    <col min="12555" max="12555" width="13.83203125" style="48" customWidth="1"/>
    <col min="12556" max="12557" width="0" style="48" hidden="1" customWidth="1"/>
    <col min="12558" max="12559" width="9.33203125" style="48"/>
    <col min="12560" max="12560" width="12.6640625" style="48" customWidth="1"/>
    <col min="12561" max="12561" width="10.6640625" style="48" bestFit="1" customWidth="1"/>
    <col min="12562" max="12562" width="9.33203125" style="48"/>
    <col min="12563" max="12563" width="10.6640625" style="48" bestFit="1" customWidth="1"/>
    <col min="12564" max="12800" width="9.33203125" style="48"/>
    <col min="12801" max="12801" width="13.6640625" style="48" customWidth="1"/>
    <col min="12802" max="12802" width="39" style="48" customWidth="1"/>
    <col min="12803" max="12803" width="0" style="48" hidden="1" customWidth="1"/>
    <col min="12804" max="12804" width="12.5" style="48" bestFit="1" customWidth="1"/>
    <col min="12805" max="12807" width="9.83203125" style="48" customWidth="1"/>
    <col min="12808" max="12808" width="0" style="48" hidden="1" customWidth="1"/>
    <col min="12809" max="12809" width="15" style="48" customWidth="1"/>
    <col min="12810" max="12810" width="12.33203125" style="48" customWidth="1"/>
    <col min="12811" max="12811" width="13.83203125" style="48" customWidth="1"/>
    <col min="12812" max="12813" width="0" style="48" hidden="1" customWidth="1"/>
    <col min="12814" max="12815" width="9.33203125" style="48"/>
    <col min="12816" max="12816" width="12.6640625" style="48" customWidth="1"/>
    <col min="12817" max="12817" width="10.6640625" style="48" bestFit="1" customWidth="1"/>
    <col min="12818" max="12818" width="9.33203125" style="48"/>
    <col min="12819" max="12819" width="10.6640625" style="48" bestFit="1" customWidth="1"/>
    <col min="12820" max="13056" width="9.33203125" style="48"/>
    <col min="13057" max="13057" width="13.6640625" style="48" customWidth="1"/>
    <col min="13058" max="13058" width="39" style="48" customWidth="1"/>
    <col min="13059" max="13059" width="0" style="48" hidden="1" customWidth="1"/>
    <col min="13060" max="13060" width="12.5" style="48" bestFit="1" customWidth="1"/>
    <col min="13061" max="13063" width="9.83203125" style="48" customWidth="1"/>
    <col min="13064" max="13064" width="0" style="48" hidden="1" customWidth="1"/>
    <col min="13065" max="13065" width="15" style="48" customWidth="1"/>
    <col min="13066" max="13066" width="12.33203125" style="48" customWidth="1"/>
    <col min="13067" max="13067" width="13.83203125" style="48" customWidth="1"/>
    <col min="13068" max="13069" width="0" style="48" hidden="1" customWidth="1"/>
    <col min="13070" max="13071" width="9.33203125" style="48"/>
    <col min="13072" max="13072" width="12.6640625" style="48" customWidth="1"/>
    <col min="13073" max="13073" width="10.6640625" style="48" bestFit="1" customWidth="1"/>
    <col min="13074" max="13074" width="9.33203125" style="48"/>
    <col min="13075" max="13075" width="10.6640625" style="48" bestFit="1" customWidth="1"/>
    <col min="13076" max="13312" width="9.33203125" style="48"/>
    <col min="13313" max="13313" width="13.6640625" style="48" customWidth="1"/>
    <col min="13314" max="13314" width="39" style="48" customWidth="1"/>
    <col min="13315" max="13315" width="0" style="48" hidden="1" customWidth="1"/>
    <col min="13316" max="13316" width="12.5" style="48" bestFit="1" customWidth="1"/>
    <col min="13317" max="13319" width="9.83203125" style="48" customWidth="1"/>
    <col min="13320" max="13320" width="0" style="48" hidden="1" customWidth="1"/>
    <col min="13321" max="13321" width="15" style="48" customWidth="1"/>
    <col min="13322" max="13322" width="12.33203125" style="48" customWidth="1"/>
    <col min="13323" max="13323" width="13.83203125" style="48" customWidth="1"/>
    <col min="13324" max="13325" width="0" style="48" hidden="1" customWidth="1"/>
    <col min="13326" max="13327" width="9.33203125" style="48"/>
    <col min="13328" max="13328" width="12.6640625" style="48" customWidth="1"/>
    <col min="13329" max="13329" width="10.6640625" style="48" bestFit="1" customWidth="1"/>
    <col min="13330" max="13330" width="9.33203125" style="48"/>
    <col min="13331" max="13331" width="10.6640625" style="48" bestFit="1" customWidth="1"/>
    <col min="13332" max="13568" width="9.33203125" style="48"/>
    <col min="13569" max="13569" width="13.6640625" style="48" customWidth="1"/>
    <col min="13570" max="13570" width="39" style="48" customWidth="1"/>
    <col min="13571" max="13571" width="0" style="48" hidden="1" customWidth="1"/>
    <col min="13572" max="13572" width="12.5" style="48" bestFit="1" customWidth="1"/>
    <col min="13573" max="13575" width="9.83203125" style="48" customWidth="1"/>
    <col min="13576" max="13576" width="0" style="48" hidden="1" customWidth="1"/>
    <col min="13577" max="13577" width="15" style="48" customWidth="1"/>
    <col min="13578" max="13578" width="12.33203125" style="48" customWidth="1"/>
    <col min="13579" max="13579" width="13.83203125" style="48" customWidth="1"/>
    <col min="13580" max="13581" width="0" style="48" hidden="1" customWidth="1"/>
    <col min="13582" max="13583" width="9.33203125" style="48"/>
    <col min="13584" max="13584" width="12.6640625" style="48" customWidth="1"/>
    <col min="13585" max="13585" width="10.6640625" style="48" bestFit="1" customWidth="1"/>
    <col min="13586" max="13586" width="9.33203125" style="48"/>
    <col min="13587" max="13587" width="10.6640625" style="48" bestFit="1" customWidth="1"/>
    <col min="13588" max="13824" width="9.33203125" style="48"/>
    <col min="13825" max="13825" width="13.6640625" style="48" customWidth="1"/>
    <col min="13826" max="13826" width="39" style="48" customWidth="1"/>
    <col min="13827" max="13827" width="0" style="48" hidden="1" customWidth="1"/>
    <col min="13828" max="13828" width="12.5" style="48" bestFit="1" customWidth="1"/>
    <col min="13829" max="13831" width="9.83203125" style="48" customWidth="1"/>
    <col min="13832" max="13832" width="0" style="48" hidden="1" customWidth="1"/>
    <col min="13833" max="13833" width="15" style="48" customWidth="1"/>
    <col min="13834" max="13834" width="12.33203125" style="48" customWidth="1"/>
    <col min="13835" max="13835" width="13.83203125" style="48" customWidth="1"/>
    <col min="13836" max="13837" width="0" style="48" hidden="1" customWidth="1"/>
    <col min="13838" max="13839" width="9.33203125" style="48"/>
    <col min="13840" max="13840" width="12.6640625" style="48" customWidth="1"/>
    <col min="13841" max="13841" width="10.6640625" style="48" bestFit="1" customWidth="1"/>
    <col min="13842" max="13842" width="9.33203125" style="48"/>
    <col min="13843" max="13843" width="10.6640625" style="48" bestFit="1" customWidth="1"/>
    <col min="13844" max="14080" width="9.33203125" style="48"/>
    <col min="14081" max="14081" width="13.6640625" style="48" customWidth="1"/>
    <col min="14082" max="14082" width="39" style="48" customWidth="1"/>
    <col min="14083" max="14083" width="0" style="48" hidden="1" customWidth="1"/>
    <col min="14084" max="14084" width="12.5" style="48" bestFit="1" customWidth="1"/>
    <col min="14085" max="14087" width="9.83203125" style="48" customWidth="1"/>
    <col min="14088" max="14088" width="0" style="48" hidden="1" customWidth="1"/>
    <col min="14089" max="14089" width="15" style="48" customWidth="1"/>
    <col min="14090" max="14090" width="12.33203125" style="48" customWidth="1"/>
    <col min="14091" max="14091" width="13.83203125" style="48" customWidth="1"/>
    <col min="14092" max="14093" width="0" style="48" hidden="1" customWidth="1"/>
    <col min="14094" max="14095" width="9.33203125" style="48"/>
    <col min="14096" max="14096" width="12.6640625" style="48" customWidth="1"/>
    <col min="14097" max="14097" width="10.6640625" style="48" bestFit="1" customWidth="1"/>
    <col min="14098" max="14098" width="9.33203125" style="48"/>
    <col min="14099" max="14099" width="10.6640625" style="48" bestFit="1" customWidth="1"/>
    <col min="14100" max="14336" width="9.33203125" style="48"/>
    <col min="14337" max="14337" width="13.6640625" style="48" customWidth="1"/>
    <col min="14338" max="14338" width="39" style="48" customWidth="1"/>
    <col min="14339" max="14339" width="0" style="48" hidden="1" customWidth="1"/>
    <col min="14340" max="14340" width="12.5" style="48" bestFit="1" customWidth="1"/>
    <col min="14341" max="14343" width="9.83203125" style="48" customWidth="1"/>
    <col min="14344" max="14344" width="0" style="48" hidden="1" customWidth="1"/>
    <col min="14345" max="14345" width="15" style="48" customWidth="1"/>
    <col min="14346" max="14346" width="12.33203125" style="48" customWidth="1"/>
    <col min="14347" max="14347" width="13.83203125" style="48" customWidth="1"/>
    <col min="14348" max="14349" width="0" style="48" hidden="1" customWidth="1"/>
    <col min="14350" max="14351" width="9.33203125" style="48"/>
    <col min="14352" max="14352" width="12.6640625" style="48" customWidth="1"/>
    <col min="14353" max="14353" width="10.6640625" style="48" bestFit="1" customWidth="1"/>
    <col min="14354" max="14354" width="9.33203125" style="48"/>
    <col min="14355" max="14355" width="10.6640625" style="48" bestFit="1" customWidth="1"/>
    <col min="14356" max="14592" width="9.33203125" style="48"/>
    <col min="14593" max="14593" width="13.6640625" style="48" customWidth="1"/>
    <col min="14594" max="14594" width="39" style="48" customWidth="1"/>
    <col min="14595" max="14595" width="0" style="48" hidden="1" customWidth="1"/>
    <col min="14596" max="14596" width="12.5" style="48" bestFit="1" customWidth="1"/>
    <col min="14597" max="14599" width="9.83203125" style="48" customWidth="1"/>
    <col min="14600" max="14600" width="0" style="48" hidden="1" customWidth="1"/>
    <col min="14601" max="14601" width="15" style="48" customWidth="1"/>
    <col min="14602" max="14602" width="12.33203125" style="48" customWidth="1"/>
    <col min="14603" max="14603" width="13.83203125" style="48" customWidth="1"/>
    <col min="14604" max="14605" width="0" style="48" hidden="1" customWidth="1"/>
    <col min="14606" max="14607" width="9.33203125" style="48"/>
    <col min="14608" max="14608" width="12.6640625" style="48" customWidth="1"/>
    <col min="14609" max="14609" width="10.6640625" style="48" bestFit="1" customWidth="1"/>
    <col min="14610" max="14610" width="9.33203125" style="48"/>
    <col min="14611" max="14611" width="10.6640625" style="48" bestFit="1" customWidth="1"/>
    <col min="14612" max="14848" width="9.33203125" style="48"/>
    <col min="14849" max="14849" width="13.6640625" style="48" customWidth="1"/>
    <col min="14850" max="14850" width="39" style="48" customWidth="1"/>
    <col min="14851" max="14851" width="0" style="48" hidden="1" customWidth="1"/>
    <col min="14852" max="14852" width="12.5" style="48" bestFit="1" customWidth="1"/>
    <col min="14853" max="14855" width="9.83203125" style="48" customWidth="1"/>
    <col min="14856" max="14856" width="0" style="48" hidden="1" customWidth="1"/>
    <col min="14857" max="14857" width="15" style="48" customWidth="1"/>
    <col min="14858" max="14858" width="12.33203125" style="48" customWidth="1"/>
    <col min="14859" max="14859" width="13.83203125" style="48" customWidth="1"/>
    <col min="14860" max="14861" width="0" style="48" hidden="1" customWidth="1"/>
    <col min="14862" max="14863" width="9.33203125" style="48"/>
    <col min="14864" max="14864" width="12.6640625" style="48" customWidth="1"/>
    <col min="14865" max="14865" width="10.6640625" style="48" bestFit="1" customWidth="1"/>
    <col min="14866" max="14866" width="9.33203125" style="48"/>
    <col min="14867" max="14867" width="10.6640625" style="48" bestFit="1" customWidth="1"/>
    <col min="14868" max="15104" width="9.33203125" style="48"/>
    <col min="15105" max="15105" width="13.6640625" style="48" customWidth="1"/>
    <col min="15106" max="15106" width="39" style="48" customWidth="1"/>
    <col min="15107" max="15107" width="0" style="48" hidden="1" customWidth="1"/>
    <col min="15108" max="15108" width="12.5" style="48" bestFit="1" customWidth="1"/>
    <col min="15109" max="15111" width="9.83203125" style="48" customWidth="1"/>
    <col min="15112" max="15112" width="0" style="48" hidden="1" customWidth="1"/>
    <col min="15113" max="15113" width="15" style="48" customWidth="1"/>
    <col min="15114" max="15114" width="12.33203125" style="48" customWidth="1"/>
    <col min="15115" max="15115" width="13.83203125" style="48" customWidth="1"/>
    <col min="15116" max="15117" width="0" style="48" hidden="1" customWidth="1"/>
    <col min="15118" max="15119" width="9.33203125" style="48"/>
    <col min="15120" max="15120" width="12.6640625" style="48" customWidth="1"/>
    <col min="15121" max="15121" width="10.6640625" style="48" bestFit="1" customWidth="1"/>
    <col min="15122" max="15122" width="9.33203125" style="48"/>
    <col min="15123" max="15123" width="10.6640625" style="48" bestFit="1" customWidth="1"/>
    <col min="15124" max="15360" width="9.33203125" style="48"/>
    <col min="15361" max="15361" width="13.6640625" style="48" customWidth="1"/>
    <col min="15362" max="15362" width="39" style="48" customWidth="1"/>
    <col min="15363" max="15363" width="0" style="48" hidden="1" customWidth="1"/>
    <col min="15364" max="15364" width="12.5" style="48" bestFit="1" customWidth="1"/>
    <col min="15365" max="15367" width="9.83203125" style="48" customWidth="1"/>
    <col min="15368" max="15368" width="0" style="48" hidden="1" customWidth="1"/>
    <col min="15369" max="15369" width="15" style="48" customWidth="1"/>
    <col min="15370" max="15370" width="12.33203125" style="48" customWidth="1"/>
    <col min="15371" max="15371" width="13.83203125" style="48" customWidth="1"/>
    <col min="15372" max="15373" width="0" style="48" hidden="1" customWidth="1"/>
    <col min="15374" max="15375" width="9.33203125" style="48"/>
    <col min="15376" max="15376" width="12.6640625" style="48" customWidth="1"/>
    <col min="15377" max="15377" width="10.6640625" style="48" bestFit="1" customWidth="1"/>
    <col min="15378" max="15378" width="9.33203125" style="48"/>
    <col min="15379" max="15379" width="10.6640625" style="48" bestFit="1" customWidth="1"/>
    <col min="15380" max="15616" width="9.33203125" style="48"/>
    <col min="15617" max="15617" width="13.6640625" style="48" customWidth="1"/>
    <col min="15618" max="15618" width="39" style="48" customWidth="1"/>
    <col min="15619" max="15619" width="0" style="48" hidden="1" customWidth="1"/>
    <col min="15620" max="15620" width="12.5" style="48" bestFit="1" customWidth="1"/>
    <col min="15621" max="15623" width="9.83203125" style="48" customWidth="1"/>
    <col min="15624" max="15624" width="0" style="48" hidden="1" customWidth="1"/>
    <col min="15625" max="15625" width="15" style="48" customWidth="1"/>
    <col min="15626" max="15626" width="12.33203125" style="48" customWidth="1"/>
    <col min="15627" max="15627" width="13.83203125" style="48" customWidth="1"/>
    <col min="15628" max="15629" width="0" style="48" hidden="1" customWidth="1"/>
    <col min="15630" max="15631" width="9.33203125" style="48"/>
    <col min="15632" max="15632" width="12.6640625" style="48" customWidth="1"/>
    <col min="15633" max="15633" width="10.6640625" style="48" bestFit="1" customWidth="1"/>
    <col min="15634" max="15634" width="9.33203125" style="48"/>
    <col min="15635" max="15635" width="10.6640625" style="48" bestFit="1" customWidth="1"/>
    <col min="15636" max="15872" width="9.33203125" style="48"/>
    <col min="15873" max="15873" width="13.6640625" style="48" customWidth="1"/>
    <col min="15874" max="15874" width="39" style="48" customWidth="1"/>
    <col min="15875" max="15875" width="0" style="48" hidden="1" customWidth="1"/>
    <col min="15876" max="15876" width="12.5" style="48" bestFit="1" customWidth="1"/>
    <col min="15877" max="15879" width="9.83203125" style="48" customWidth="1"/>
    <col min="15880" max="15880" width="0" style="48" hidden="1" customWidth="1"/>
    <col min="15881" max="15881" width="15" style="48" customWidth="1"/>
    <col min="15882" max="15882" width="12.33203125" style="48" customWidth="1"/>
    <col min="15883" max="15883" width="13.83203125" style="48" customWidth="1"/>
    <col min="15884" max="15885" width="0" style="48" hidden="1" customWidth="1"/>
    <col min="15886" max="15887" width="9.33203125" style="48"/>
    <col min="15888" max="15888" width="12.6640625" style="48" customWidth="1"/>
    <col min="15889" max="15889" width="10.6640625" style="48" bestFit="1" customWidth="1"/>
    <col min="15890" max="15890" width="9.33203125" style="48"/>
    <col min="15891" max="15891" width="10.6640625" style="48" bestFit="1" customWidth="1"/>
    <col min="15892" max="16128" width="9.33203125" style="48"/>
    <col min="16129" max="16129" width="13.6640625" style="48" customWidth="1"/>
    <col min="16130" max="16130" width="39" style="48" customWidth="1"/>
    <col min="16131" max="16131" width="0" style="48" hidden="1" customWidth="1"/>
    <col min="16132" max="16132" width="12.5" style="48" bestFit="1" customWidth="1"/>
    <col min="16133" max="16135" width="9.83203125" style="48" customWidth="1"/>
    <col min="16136" max="16136" width="0" style="48" hidden="1" customWidth="1"/>
    <col min="16137" max="16137" width="15" style="48" customWidth="1"/>
    <col min="16138" max="16138" width="12.33203125" style="48" customWidth="1"/>
    <col min="16139" max="16139" width="13.83203125" style="48" customWidth="1"/>
    <col min="16140" max="16141" width="0" style="48" hidden="1" customWidth="1"/>
    <col min="16142" max="16143" width="9.33203125" style="48"/>
    <col min="16144" max="16144" width="12.6640625" style="48" customWidth="1"/>
    <col min="16145" max="16145" width="10.6640625" style="48" bestFit="1" customWidth="1"/>
    <col min="16146" max="16146" width="9.33203125" style="48"/>
    <col min="16147" max="16147" width="10.6640625" style="48" bestFit="1" customWidth="1"/>
    <col min="16148" max="16384" width="9.33203125" style="48"/>
  </cols>
  <sheetData>
    <row r="2" spans="1:23" ht="33" customHeight="1">
      <c r="B2" s="183" t="s">
        <v>52</v>
      </c>
      <c r="C2" s="52"/>
      <c r="D2" s="53"/>
      <c r="E2" s="52"/>
      <c r="F2" s="52"/>
      <c r="G2" s="52"/>
      <c r="H2" s="52"/>
      <c r="I2" s="52"/>
      <c r="J2" s="52"/>
      <c r="K2" s="52"/>
      <c r="L2" s="52"/>
    </row>
    <row r="3" spans="1:23" s="55" customFormat="1" ht="18" customHeight="1">
      <c r="A3" s="54"/>
      <c r="B3" s="184"/>
      <c r="C3" s="57"/>
      <c r="D3" s="58"/>
      <c r="E3" s="57"/>
      <c r="F3" s="57"/>
      <c r="G3" s="57"/>
      <c r="H3" s="57"/>
      <c r="I3" s="57"/>
      <c r="J3" s="57"/>
      <c r="K3" s="57"/>
      <c r="L3" s="57"/>
      <c r="N3" s="54"/>
      <c r="O3" s="54"/>
      <c r="P3" s="54"/>
      <c r="Q3" s="54"/>
      <c r="R3" s="54"/>
      <c r="S3" s="54"/>
      <c r="T3" s="54"/>
      <c r="U3" s="54"/>
      <c r="V3" s="54"/>
      <c r="W3" s="54"/>
    </row>
    <row r="4" spans="1:23" s="55" customFormat="1" ht="18" customHeight="1">
      <c r="A4" s="54"/>
      <c r="B4" s="170" t="str">
        <f>V_LIB</f>
        <v>Datum: 01.06.2016</v>
      </c>
      <c r="C4" s="57"/>
      <c r="D4" s="58"/>
      <c r="E4" s="57"/>
      <c r="F4" s="57"/>
      <c r="G4" s="57"/>
      <c r="H4" s="57"/>
      <c r="I4" s="57"/>
      <c r="J4" s="57"/>
      <c r="K4" s="57"/>
      <c r="L4" s="57"/>
      <c r="N4" s="54"/>
      <c r="O4" s="54"/>
      <c r="P4" s="54"/>
      <c r="Q4" s="54"/>
      <c r="R4" s="54"/>
      <c r="S4" s="54"/>
      <c r="T4" s="54"/>
      <c r="U4" s="54"/>
      <c r="V4" s="54"/>
      <c r="W4" s="54"/>
    </row>
    <row r="5" spans="1:23" s="55" customFormat="1" ht="18" customHeight="1">
      <c r="A5" s="54"/>
      <c r="B5" s="56" t="str">
        <f t="shared" ref="B5:B10" si="0">V_LIB</f>
        <v>Model: CL4/CK4</v>
      </c>
      <c r="C5" s="57"/>
      <c r="D5" s="58"/>
      <c r="E5" s="57"/>
      <c r="F5" s="57"/>
      <c r="G5" s="57"/>
      <c r="H5" s="57"/>
      <c r="I5" s="57"/>
      <c r="J5" s="57"/>
      <c r="K5" s="57"/>
      <c r="L5" s="57"/>
      <c r="N5" s="54"/>
      <c r="O5" s="54"/>
      <c r="P5" s="54"/>
      <c r="Q5" s="54"/>
      <c r="R5" s="54"/>
      <c r="S5" s="54"/>
      <c r="T5" s="54"/>
      <c r="U5" s="54"/>
      <c r="V5" s="54"/>
      <c r="W5" s="54"/>
    </row>
    <row r="6" spans="1:23" ht="44.25" customHeight="1">
      <c r="B6" s="59" t="str">
        <f t="shared" si="0"/>
        <v>CLIO</v>
      </c>
      <c r="C6" s="52"/>
      <c r="D6" s="53"/>
      <c r="E6" s="52"/>
      <c r="F6" s="52"/>
      <c r="G6" s="52"/>
      <c r="H6" s="52"/>
      <c r="I6" s="52"/>
      <c r="J6" s="52"/>
      <c r="K6" s="52"/>
      <c r="L6" s="52"/>
    </row>
    <row r="7" spans="1:23" s="55" customFormat="1" ht="45">
      <c r="A7" s="54"/>
      <c r="B7" s="185" t="str">
        <f t="shared" si="0"/>
        <v>Verzije s benzinskim motorom</v>
      </c>
      <c r="C7" s="186"/>
      <c r="D7" s="186" t="s">
        <v>41</v>
      </c>
      <c r="E7" s="186" t="s">
        <v>22</v>
      </c>
      <c r="F7" s="187" t="s">
        <v>42</v>
      </c>
      <c r="G7" s="187" t="s">
        <v>43</v>
      </c>
      <c r="H7" s="187"/>
      <c r="I7" s="64" t="s">
        <v>44</v>
      </c>
      <c r="J7" s="64"/>
      <c r="K7" s="64"/>
      <c r="L7" s="65" t="s">
        <v>45</v>
      </c>
      <c r="M7" s="64" t="s">
        <v>46</v>
      </c>
      <c r="N7" s="54"/>
      <c r="O7" s="54"/>
      <c r="P7" s="54"/>
      <c r="Q7" s="54"/>
      <c r="R7" s="54"/>
      <c r="S7" s="54"/>
      <c r="T7" s="54"/>
      <c r="U7" s="54"/>
      <c r="V7" s="54"/>
      <c r="W7" s="54"/>
    </row>
    <row r="8" spans="1:23" s="55" customFormat="1" ht="18" customHeight="1">
      <c r="A8" s="54"/>
      <c r="B8" s="188" t="str">
        <f>V_LIB</f>
        <v>GT Energy 120 EDC Stop &amp; Start</v>
      </c>
      <c r="C8" s="189"/>
      <c r="D8" s="189" t="str">
        <f>V_COD</f>
        <v>2G T 12NAE6</v>
      </c>
      <c r="E8" s="189" t="s">
        <v>16</v>
      </c>
      <c r="F8" s="189">
        <f>V_CO</f>
        <v>120</v>
      </c>
      <c r="G8" s="189">
        <f>V_PO</f>
        <v>5.4</v>
      </c>
      <c r="H8" s="189"/>
      <c r="I8" s="190">
        <f>V_CRO</f>
        <v>142285.71428571426</v>
      </c>
      <c r="J8" s="191"/>
      <c r="K8" s="192"/>
      <c r="L8" s="168">
        <v>-1000</v>
      </c>
      <c r="M8" s="106">
        <f>K8+L8</f>
        <v>-1000</v>
      </c>
      <c r="N8" s="54"/>
      <c r="O8" s="54"/>
      <c r="P8" s="74"/>
      <c r="Q8" s="74"/>
      <c r="R8" s="54"/>
      <c r="S8" s="54"/>
      <c r="T8" s="54"/>
      <c r="U8" s="54"/>
      <c r="V8" s="54"/>
      <c r="W8" s="54"/>
    </row>
    <row r="9" spans="1:23" s="55" customFormat="1" ht="18" customHeight="1">
      <c r="A9" s="54"/>
      <c r="B9" s="193" t="str">
        <f t="shared" si="0"/>
        <v>R.S. Energy 200 EDC Stop &amp; Start</v>
      </c>
      <c r="C9" s="194"/>
      <c r="D9" s="194" t="str">
        <f>V_COD</f>
        <v>2RSP 16SAE6</v>
      </c>
      <c r="E9" s="194" t="s">
        <v>53</v>
      </c>
      <c r="F9" s="194">
        <f>V_CO</f>
        <v>133</v>
      </c>
      <c r="G9" s="194">
        <f>V_PO</f>
        <v>5.9</v>
      </c>
      <c r="H9" s="194"/>
      <c r="I9" s="195">
        <f>V_CRO</f>
        <v>169649.12280701753</v>
      </c>
      <c r="J9" s="196"/>
      <c r="K9" s="197"/>
      <c r="L9" s="168">
        <v>-1000</v>
      </c>
      <c r="M9" s="120">
        <f>K9+L9</f>
        <v>-1000</v>
      </c>
      <c r="N9" s="54"/>
      <c r="O9" s="54"/>
      <c r="P9" s="74"/>
      <c r="Q9" s="74"/>
      <c r="R9" s="54"/>
      <c r="S9" s="54"/>
      <c r="T9" s="54"/>
      <c r="U9" s="54"/>
      <c r="V9" s="54"/>
      <c r="W9" s="54"/>
    </row>
    <row r="10" spans="1:23" s="55" customFormat="1" ht="18" customHeight="1">
      <c r="A10" s="54"/>
      <c r="B10" s="82" t="str">
        <f t="shared" si="0"/>
        <v>R.S. Energy 220 EDC Trophy Stop &amp; Start</v>
      </c>
      <c r="C10" s="83"/>
      <c r="D10" s="83" t="str">
        <f>V_COD</f>
        <v>2TRO 16TAE6</v>
      </c>
      <c r="E10" s="83" t="s">
        <v>54</v>
      </c>
      <c r="F10" s="83">
        <f>V_CO</f>
        <v>135</v>
      </c>
      <c r="G10" s="95">
        <f>V_PO</f>
        <v>5.9</v>
      </c>
      <c r="H10" s="83"/>
      <c r="I10" s="85">
        <f>V_CRO</f>
        <v>182807.01754385963</v>
      </c>
      <c r="J10" s="86"/>
      <c r="K10" s="87"/>
      <c r="L10" s="168">
        <v>-1000</v>
      </c>
      <c r="M10" s="198">
        <f>K10+L10</f>
        <v>-1000</v>
      </c>
      <c r="N10" s="54"/>
      <c r="O10" s="54"/>
      <c r="P10" s="74"/>
      <c r="Q10" s="74"/>
      <c r="R10" s="54"/>
      <c r="S10" s="54"/>
      <c r="T10" s="54"/>
      <c r="U10" s="54"/>
      <c r="V10" s="54"/>
      <c r="W10" s="54"/>
    </row>
    <row r="11" spans="1:23" s="55" customFormat="1" ht="18" customHeight="1">
      <c r="A11" s="54"/>
      <c r="B11" s="135"/>
      <c r="C11" s="199"/>
      <c r="D11" s="199"/>
      <c r="E11" s="199"/>
      <c r="F11" s="199"/>
      <c r="G11" s="199"/>
      <c r="H11" s="199"/>
      <c r="I11" s="200"/>
      <c r="J11" s="200"/>
      <c r="K11" s="200"/>
      <c r="L11" s="200"/>
      <c r="M11" s="137"/>
      <c r="N11" s="54"/>
      <c r="O11" s="54"/>
      <c r="P11" s="74"/>
      <c r="Q11" s="74"/>
      <c r="R11" s="54"/>
      <c r="S11" s="54"/>
      <c r="T11" s="54"/>
      <c r="U11" s="54"/>
      <c r="V11" s="54"/>
      <c r="W11" s="54"/>
    </row>
    <row r="12" spans="1:23" s="55" customFormat="1" ht="18" customHeight="1">
      <c r="A12" s="54"/>
      <c r="B12" s="135"/>
      <c r="C12" s="199"/>
      <c r="D12" s="199"/>
      <c r="E12" s="199"/>
      <c r="F12" s="199"/>
      <c r="G12" s="199"/>
      <c r="H12" s="199"/>
      <c r="I12" s="200"/>
      <c r="J12" s="200"/>
      <c r="K12" s="200"/>
      <c r="L12" s="200"/>
      <c r="M12" s="137"/>
      <c r="N12" s="54"/>
      <c r="O12" s="54"/>
      <c r="P12" s="74"/>
      <c r="Q12" s="74"/>
      <c r="R12" s="54"/>
      <c r="S12" s="54"/>
      <c r="T12" s="54"/>
      <c r="U12" s="54"/>
      <c r="V12" s="54"/>
      <c r="W12" s="54"/>
    </row>
    <row r="13" spans="1:23" s="55" customFormat="1" ht="18" customHeight="1">
      <c r="A13" s="54"/>
      <c r="B13" s="59" t="str">
        <f>V_LIB</f>
        <v>CLIO GRANDTOUR</v>
      </c>
      <c r="C13" s="199"/>
      <c r="D13" s="199"/>
      <c r="E13" s="199"/>
      <c r="F13" s="199"/>
      <c r="G13" s="199"/>
      <c r="H13" s="199"/>
      <c r="I13" s="200"/>
      <c r="J13" s="200"/>
      <c r="K13" s="200"/>
      <c r="L13" s="200"/>
      <c r="M13" s="137"/>
      <c r="N13" s="54"/>
      <c r="O13" s="54"/>
      <c r="P13" s="74"/>
      <c r="Q13" s="74"/>
      <c r="R13" s="54"/>
      <c r="S13" s="54"/>
      <c r="T13" s="54"/>
      <c r="U13" s="54"/>
      <c r="V13" s="54"/>
      <c r="W13" s="54"/>
    </row>
    <row r="14" spans="1:23" s="55" customFormat="1" ht="18" customHeight="1">
      <c r="A14" s="54"/>
      <c r="B14" s="201" t="str">
        <f>V_LIB</f>
        <v>GT Energy 120 EDC Stop &amp; Start</v>
      </c>
      <c r="C14" s="202"/>
      <c r="D14" s="202" t="str">
        <f>V_COD</f>
        <v>2G T 12NAE6</v>
      </c>
      <c r="E14" s="202" t="str">
        <f>V_KW</f>
        <v>88 (120)</v>
      </c>
      <c r="F14" s="202">
        <f>V_CO</f>
        <v>120</v>
      </c>
      <c r="G14" s="202">
        <f>V_PO</f>
        <v>5.4</v>
      </c>
      <c r="H14" s="202"/>
      <c r="I14" s="203">
        <f>V_CRO</f>
        <v>147047.61904761902</v>
      </c>
      <c r="J14" s="204"/>
      <c r="K14" s="205"/>
      <c r="L14" s="206">
        <v>-5500</v>
      </c>
      <c r="M14" s="71">
        <f>K14+L14</f>
        <v>-5500</v>
      </c>
      <c r="N14" s="54"/>
      <c r="O14" s="54"/>
      <c r="P14" s="54"/>
      <c r="Q14" s="74"/>
      <c r="R14" s="54"/>
      <c r="S14" s="74"/>
      <c r="T14" s="54"/>
      <c r="U14" s="54"/>
      <c r="V14" s="54"/>
      <c r="W14" s="54"/>
    </row>
    <row r="15" spans="1:23" s="55" customFormat="1" ht="18" customHeight="1">
      <c r="A15" s="54"/>
      <c r="B15" s="207"/>
      <c r="C15" s="207"/>
      <c r="D15" s="207"/>
      <c r="E15" s="207"/>
      <c r="F15" s="207"/>
      <c r="G15" s="207"/>
      <c r="H15" s="207"/>
      <c r="I15" s="208"/>
      <c r="J15" s="208"/>
      <c r="K15" s="208"/>
      <c r="L15" s="208"/>
      <c r="M15" s="200"/>
      <c r="N15" s="54"/>
      <c r="O15" s="54"/>
      <c r="P15" s="54"/>
      <c r="Q15" s="74"/>
      <c r="R15" s="54"/>
      <c r="S15" s="54"/>
      <c r="T15" s="54"/>
      <c r="U15" s="54"/>
      <c r="V15" s="54"/>
      <c r="W15" s="54"/>
    </row>
    <row r="16" spans="1:23" s="55" customFormat="1" ht="24" customHeight="1">
      <c r="A16" s="54"/>
      <c r="B16" s="207"/>
      <c r="C16" s="207"/>
      <c r="D16" s="207"/>
      <c r="E16" s="207"/>
      <c r="F16" s="207"/>
      <c r="G16" s="207"/>
      <c r="H16" s="207"/>
      <c r="I16" s="208"/>
      <c r="J16" s="208"/>
      <c r="K16" s="208"/>
      <c r="L16" s="208"/>
      <c r="M16" s="200"/>
      <c r="N16" s="54"/>
      <c r="O16" s="54"/>
      <c r="P16" s="54"/>
      <c r="Q16" s="74"/>
      <c r="R16" s="54"/>
      <c r="S16" s="54"/>
      <c r="T16" s="54"/>
      <c r="U16" s="54"/>
      <c r="V16" s="54"/>
      <c r="W16" s="54"/>
    </row>
    <row r="17" spans="1:23" s="55" customFormat="1" ht="18" customHeight="1">
      <c r="A17" s="54"/>
      <c r="B17" s="135"/>
      <c r="C17" s="135"/>
      <c r="D17" s="199"/>
      <c r="E17" s="199"/>
      <c r="F17" s="199"/>
      <c r="G17" s="199"/>
      <c r="H17" s="199"/>
      <c r="I17" s="200"/>
      <c r="J17" s="200"/>
      <c r="K17" s="200"/>
      <c r="L17" s="200"/>
      <c r="M17" s="200"/>
      <c r="N17" s="54"/>
      <c r="O17" s="54"/>
      <c r="P17" s="54"/>
      <c r="Q17" s="74"/>
      <c r="R17" s="54"/>
      <c r="S17" s="54"/>
      <c r="T17" s="54"/>
      <c r="U17" s="54"/>
      <c r="V17" s="54"/>
      <c r="W17" s="54"/>
    </row>
    <row r="18" spans="1:23" s="55" customFormat="1" ht="24">
      <c r="A18" s="54"/>
      <c r="B18" s="151" t="s">
        <v>26</v>
      </c>
      <c r="C18" s="152"/>
      <c r="D18" s="152"/>
      <c r="E18" s="152"/>
      <c r="F18" s="152"/>
      <c r="G18" s="152"/>
      <c r="H18" s="152"/>
      <c r="I18" s="152"/>
      <c r="J18" s="153" t="s">
        <v>48</v>
      </c>
      <c r="K18" s="154" t="s">
        <v>49</v>
      </c>
      <c r="L18" s="153" t="s">
        <v>48</v>
      </c>
      <c r="M18" s="154" t="s">
        <v>49</v>
      </c>
      <c r="N18" s="54"/>
      <c r="O18" s="54"/>
      <c r="P18" s="54"/>
      <c r="Q18" s="74"/>
      <c r="R18" s="54"/>
      <c r="S18" s="54"/>
      <c r="T18" s="54"/>
      <c r="U18" s="54"/>
      <c r="V18" s="54"/>
      <c r="W18" s="54"/>
    </row>
    <row r="19" spans="1:23" s="55" customFormat="1" ht="18" hidden="1" customHeight="1">
      <c r="A19" s="54"/>
      <c r="B19" s="173"/>
      <c r="C19" s="174"/>
      <c r="D19" s="174"/>
      <c r="E19" s="174"/>
      <c r="F19" s="174"/>
      <c r="G19" s="174"/>
      <c r="H19" s="174"/>
      <c r="I19" s="174"/>
      <c r="J19" s="175"/>
      <c r="K19" s="176"/>
      <c r="L19" s="175"/>
      <c r="M19" s="176"/>
      <c r="N19" s="54"/>
      <c r="O19" s="54"/>
      <c r="P19" s="54"/>
      <c r="Q19" s="74"/>
      <c r="R19" s="54"/>
      <c r="S19" s="54"/>
      <c r="T19" s="54"/>
      <c r="U19" s="54"/>
      <c r="V19" s="54"/>
      <c r="W19" s="54"/>
    </row>
    <row r="20" spans="1:23" s="55" customFormat="1" ht="18" customHeight="1">
      <c r="A20" s="54"/>
      <c r="B20" s="177" t="s">
        <v>27</v>
      </c>
      <c r="C20" s="178"/>
      <c r="D20" s="178"/>
      <c r="E20" s="178"/>
      <c r="F20" s="178"/>
      <c r="G20" s="178"/>
      <c r="H20" s="178"/>
      <c r="I20" s="178"/>
      <c r="J20" s="209">
        <f>K20/1.25</f>
        <v>3040</v>
      </c>
      <c r="K20" s="210">
        <v>3800</v>
      </c>
      <c r="L20" s="209">
        <f>M20/1.25</f>
        <v>3040</v>
      </c>
      <c r="M20" s="210">
        <v>3800</v>
      </c>
      <c r="N20" s="54"/>
      <c r="O20" s="54"/>
      <c r="P20" s="54"/>
      <c r="Q20" s="74"/>
      <c r="R20" s="54"/>
      <c r="S20" s="54"/>
      <c r="T20" s="54"/>
      <c r="U20" s="54"/>
      <c r="V20" s="54"/>
      <c r="W20" s="54"/>
    </row>
    <row r="21" spans="1:23" s="55" customFormat="1" ht="15" customHeight="1">
      <c r="A21" s="54"/>
      <c r="B21" s="46"/>
      <c r="C21" s="46"/>
      <c r="D21" s="100"/>
      <c r="E21" s="100"/>
      <c r="F21" s="100"/>
      <c r="G21" s="100"/>
      <c r="H21" s="136"/>
      <c r="I21" s="137"/>
      <c r="J21" s="137"/>
      <c r="K21" s="137"/>
      <c r="L21" s="137"/>
      <c r="M21" s="137"/>
      <c r="N21" s="54"/>
      <c r="O21" s="54"/>
      <c r="P21" s="54"/>
      <c r="Q21" s="54"/>
      <c r="R21" s="54"/>
      <c r="S21" s="54"/>
      <c r="T21" s="54"/>
      <c r="U21" s="54"/>
      <c r="V21" s="54"/>
      <c r="W21" s="54"/>
    </row>
    <row r="22" spans="1:23" s="55" customFormat="1" ht="24.75" customHeight="1">
      <c r="A22" s="54"/>
      <c r="B22" s="60" t="s">
        <v>55</v>
      </c>
      <c r="C22" s="46"/>
      <c r="D22" s="46"/>
      <c r="E22" s="46"/>
      <c r="F22" s="46"/>
      <c r="G22" s="46"/>
      <c r="H22" s="46"/>
      <c r="I22" s="46"/>
      <c r="J22" s="211" t="s">
        <v>56</v>
      </c>
      <c r="K22" s="211" t="s">
        <v>49</v>
      </c>
      <c r="L22" s="211" t="s">
        <v>56</v>
      </c>
      <c r="M22" s="211" t="s">
        <v>49</v>
      </c>
      <c r="N22" s="54"/>
      <c r="O22" s="54"/>
      <c r="P22" s="54"/>
      <c r="Q22" s="54"/>
      <c r="R22" s="54"/>
      <c r="S22" s="54"/>
      <c r="T22" s="54"/>
      <c r="U22" s="54"/>
      <c r="V22" s="54"/>
      <c r="W22" s="54"/>
    </row>
    <row r="23" spans="1:23" s="55" customFormat="1" ht="18" customHeight="1">
      <c r="A23" s="54"/>
      <c r="B23" s="188" t="s">
        <v>57</v>
      </c>
      <c r="C23" s="212"/>
      <c r="D23" s="213"/>
      <c r="E23" s="214"/>
      <c r="F23" s="214"/>
      <c r="G23" s="214"/>
      <c r="H23" s="215"/>
      <c r="I23" s="215"/>
      <c r="J23" s="223" t="s">
        <v>58</v>
      </c>
      <c r="K23" s="224"/>
      <c r="L23" s="223" t="s">
        <v>58</v>
      </c>
      <c r="M23" s="224"/>
      <c r="N23" s="54"/>
      <c r="O23" s="54"/>
      <c r="P23" s="54"/>
      <c r="Q23" s="54"/>
      <c r="R23" s="54"/>
      <c r="S23" s="54"/>
      <c r="T23" s="54"/>
      <c r="U23" s="54"/>
      <c r="V23" s="54"/>
      <c r="W23" s="54"/>
    </row>
    <row r="24" spans="1:23" s="55" customFormat="1" ht="18" customHeight="1">
      <c r="A24" s="54"/>
      <c r="B24" s="217" t="s">
        <v>59</v>
      </c>
      <c r="C24" s="218"/>
      <c r="D24" s="219"/>
      <c r="E24" s="220"/>
      <c r="F24" s="220"/>
      <c r="G24" s="220"/>
      <c r="H24" s="221"/>
      <c r="I24" s="221"/>
      <c r="J24" s="225" t="s">
        <v>58</v>
      </c>
      <c r="K24" s="226"/>
      <c r="L24" s="225" t="s">
        <v>58</v>
      </c>
      <c r="M24" s="226"/>
      <c r="N24" s="54"/>
      <c r="O24" s="54"/>
      <c r="P24" s="54"/>
      <c r="Q24" s="54"/>
      <c r="R24" s="54"/>
      <c r="S24" s="54"/>
      <c r="T24" s="54"/>
      <c r="U24" s="54"/>
      <c r="V24" s="54"/>
      <c r="W24" s="54"/>
    </row>
    <row r="25" spans="1:23" ht="18" customHeight="1">
      <c r="B25" s="46"/>
      <c r="C25" s="46"/>
      <c r="D25" s="99"/>
      <c r="E25" s="46"/>
      <c r="F25" s="46"/>
      <c r="G25" s="46"/>
      <c r="H25" s="162"/>
      <c r="I25" s="46"/>
      <c r="J25" s="46"/>
      <c r="K25" s="46"/>
      <c r="L25" s="46"/>
      <c r="M25" s="46"/>
    </row>
    <row r="26" spans="1:23" ht="18" customHeight="1">
      <c r="B26" s="46"/>
      <c r="C26" s="46"/>
      <c r="D26" s="99"/>
      <c r="E26" s="46"/>
      <c r="F26" s="46"/>
      <c r="G26" s="46"/>
      <c r="H26" s="162"/>
      <c r="I26" s="46"/>
      <c r="J26" s="46"/>
      <c r="K26" s="46"/>
      <c r="L26" s="46"/>
      <c r="M26" s="46"/>
    </row>
    <row r="27" spans="1:23" ht="18" customHeight="1">
      <c r="B27" s="46"/>
      <c r="C27" s="46"/>
      <c r="D27" s="99"/>
      <c r="E27" s="46"/>
      <c r="F27" s="46"/>
      <c r="G27" s="46"/>
      <c r="H27" s="162"/>
      <c r="I27" s="46"/>
      <c r="J27" s="46"/>
      <c r="K27" s="46"/>
      <c r="L27" s="46"/>
      <c r="M27" s="46"/>
    </row>
    <row r="28" spans="1:23" ht="18" customHeight="1">
      <c r="B28" s="46"/>
      <c r="C28" s="46"/>
      <c r="D28" s="99"/>
      <c r="E28" s="46"/>
      <c r="F28" s="46"/>
      <c r="G28" s="46"/>
      <c r="H28" s="162"/>
      <c r="I28" s="46"/>
      <c r="J28" s="46"/>
      <c r="K28" s="46"/>
      <c r="L28" s="46"/>
      <c r="M28" s="46"/>
    </row>
    <row r="29" spans="1:23" ht="50.25" customHeight="1">
      <c r="B29" s="161" t="s">
        <v>50</v>
      </c>
      <c r="C29" s="46"/>
      <c r="D29" s="99"/>
      <c r="E29" s="46"/>
      <c r="F29" s="46"/>
      <c r="G29" s="46"/>
      <c r="H29" s="162"/>
      <c r="I29" s="46"/>
      <c r="J29" s="46"/>
      <c r="K29" s="46"/>
      <c r="L29" s="46"/>
      <c r="M29" s="46"/>
    </row>
    <row r="30" spans="1:23" ht="72" customHeight="1">
      <c r="B30" s="48" t="s">
        <v>30</v>
      </c>
    </row>
    <row r="31" spans="1:23" s="47" customFormat="1">
      <c r="D31" s="182"/>
    </row>
    <row r="32" spans="1:23" s="47" customFormat="1">
      <c r="D32" s="182"/>
    </row>
    <row r="33" spans="4:4" s="47" customFormat="1">
      <c r="D33" s="182"/>
    </row>
    <row r="34" spans="4:4" s="47" customFormat="1">
      <c r="D34" s="182"/>
    </row>
    <row r="35" spans="4:4" s="47" customFormat="1">
      <c r="D35" s="182"/>
    </row>
    <row r="36" spans="4:4" s="47" customFormat="1">
      <c r="D36" s="182"/>
    </row>
    <row r="37" spans="4:4" s="47" customFormat="1">
      <c r="D37" s="182"/>
    </row>
    <row r="38" spans="4:4" s="47" customFormat="1">
      <c r="D38" s="182"/>
    </row>
    <row r="39" spans="4:4" s="47" customFormat="1">
      <c r="D39" s="182"/>
    </row>
    <row r="40" spans="4:4" s="47" customFormat="1">
      <c r="D40" s="182"/>
    </row>
    <row r="41" spans="4:4" s="47" customFormat="1">
      <c r="D41" s="182"/>
    </row>
    <row r="42" spans="4:4" s="47" customFormat="1">
      <c r="D42" s="182"/>
    </row>
    <row r="43" spans="4:4" s="47" customFormat="1">
      <c r="D43" s="182"/>
    </row>
    <row r="44" spans="4:4" s="47" customFormat="1">
      <c r="D44" s="182"/>
    </row>
    <row r="45" spans="4:4" s="47" customFormat="1">
      <c r="D45" s="182"/>
    </row>
    <row r="46" spans="4:4" s="47" customFormat="1">
      <c r="D46" s="182"/>
    </row>
    <row r="47" spans="4:4" s="47" customFormat="1">
      <c r="D47" s="182"/>
    </row>
    <row r="48" spans="4:4" s="47" customFormat="1">
      <c r="D48" s="182"/>
    </row>
    <row r="49" spans="4:4" s="47" customFormat="1">
      <c r="D49" s="182"/>
    </row>
    <row r="50" spans="4:4" s="47" customFormat="1">
      <c r="D50" s="182"/>
    </row>
    <row r="51" spans="4:4" s="47" customFormat="1">
      <c r="D51" s="182"/>
    </row>
    <row r="52" spans="4:4" s="47" customFormat="1">
      <c r="D52" s="182"/>
    </row>
    <row r="53" spans="4:4" s="47" customFormat="1">
      <c r="D53" s="182"/>
    </row>
    <row r="54" spans="4:4" s="47" customFormat="1">
      <c r="D54" s="182"/>
    </row>
    <row r="55" spans="4:4" s="47" customFormat="1">
      <c r="D55" s="182"/>
    </row>
    <row r="56" spans="4:4" s="47" customFormat="1">
      <c r="D56" s="182"/>
    </row>
  </sheetData>
  <mergeCells count="4">
    <mergeCell ref="J23:K23"/>
    <mergeCell ref="L23:M23"/>
    <mergeCell ref="J24:K24"/>
    <mergeCell ref="L24:M24"/>
  </mergeCells>
  <printOptions horizontalCentered="1"/>
  <pageMargins left="0.19685039370078741" right="0.19685039370078741" top="0.86614173228346458" bottom="0.19685039370078741" header="7.874015748031496E-2" footer="0"/>
  <pageSetup paperSize="9" orientation="portrait" r:id="rId1"/>
  <headerFooter scaleWithDoc="0">
    <oddHeader>&amp;R&amp;G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DBF06-F318-4D33-9853-280FF9C4773A}">
  <dimension ref="A1:I73"/>
  <sheetViews>
    <sheetView showGridLines="0" zoomScale="80" zoomScaleNormal="80" workbookViewId="0">
      <pane ySplit="5" topLeftCell="A6" activePane="bottomLeft" state="frozen"/>
      <selection activeCell="E41" sqref="E41"/>
      <selection pane="bottomLeft" activeCell="A3" sqref="A3"/>
    </sheetView>
  </sheetViews>
  <sheetFormatPr defaultRowHeight="12"/>
  <cols>
    <col min="1" max="1" width="39" style="45" customWidth="1"/>
    <col min="2" max="2" width="16.5" style="45" bestFit="1" customWidth="1"/>
    <col min="3" max="4" width="11.1640625" style="45" customWidth="1"/>
    <col min="5" max="5" width="13.83203125" style="45" customWidth="1"/>
    <col min="6" max="6" width="11.1640625" style="45" bestFit="1" customWidth="1"/>
    <col min="7" max="7" width="19.83203125" style="45" bestFit="1" customWidth="1"/>
    <col min="8" max="8" width="14" style="4" customWidth="1"/>
    <col min="9" max="9" width="9.33203125" style="5"/>
    <col min="10" max="10" width="10.1640625" style="5" bestFit="1" customWidth="1"/>
    <col min="11" max="16384" width="9.33203125" style="5"/>
  </cols>
  <sheetData>
    <row r="1" spans="1:9" ht="39.75">
      <c r="A1" s="227" t="s">
        <v>60</v>
      </c>
      <c r="B1" s="44"/>
      <c r="C1" s="44"/>
      <c r="D1" s="44"/>
      <c r="E1" s="44"/>
      <c r="F1" s="44"/>
      <c r="G1" s="44"/>
    </row>
    <row r="2" spans="1:9" ht="24">
      <c r="A2" s="228" t="s">
        <v>19</v>
      </c>
      <c r="B2" s="229"/>
      <c r="C2" s="229"/>
      <c r="D2" s="229"/>
      <c r="E2" s="229"/>
      <c r="F2" s="229"/>
      <c r="G2" s="229"/>
    </row>
    <row r="3" spans="1:9">
      <c r="A3" s="230">
        <v>42522</v>
      </c>
      <c r="B3" s="229"/>
      <c r="C3" s="229"/>
      <c r="D3" s="229"/>
      <c r="E3" s="229"/>
      <c r="F3" s="229"/>
      <c r="G3" s="229"/>
    </row>
    <row r="4" spans="1:9" ht="13.5">
      <c r="A4" s="231"/>
      <c r="B4" s="229"/>
      <c r="C4" s="229"/>
      <c r="D4" s="229"/>
      <c r="E4" s="229"/>
      <c r="F4" s="229"/>
      <c r="G4" s="229"/>
    </row>
    <row r="5" spans="1:9" ht="27" customHeight="1">
      <c r="A5" s="9" t="s">
        <v>21</v>
      </c>
      <c r="B5" s="10" t="s">
        <v>61</v>
      </c>
      <c r="C5" s="11" t="s">
        <v>22</v>
      </c>
      <c r="D5" s="10" t="s">
        <v>24</v>
      </c>
      <c r="E5" s="10" t="s">
        <v>23</v>
      </c>
      <c r="F5" s="10"/>
      <c r="G5" s="12"/>
    </row>
    <row r="6" spans="1:9" s="18" customFormat="1" ht="15" customHeight="1">
      <c r="A6" s="232" t="s">
        <v>62</v>
      </c>
      <c r="B6" s="233" t="s">
        <v>63</v>
      </c>
      <c r="C6" s="234" t="s">
        <v>64</v>
      </c>
      <c r="D6" s="234">
        <v>126</v>
      </c>
      <c r="E6" s="235" t="s">
        <v>65</v>
      </c>
      <c r="F6" s="235"/>
      <c r="G6" s="236"/>
      <c r="H6" s="4"/>
    </row>
    <row r="7" spans="1:9" s="18" customFormat="1" ht="15" customHeight="1">
      <c r="A7" s="232" t="s">
        <v>66</v>
      </c>
      <c r="B7" s="233" t="s">
        <v>67</v>
      </c>
      <c r="C7" s="234" t="s">
        <v>64</v>
      </c>
      <c r="D7" s="234">
        <v>126</v>
      </c>
      <c r="E7" s="235" t="s">
        <v>68</v>
      </c>
      <c r="F7" s="235"/>
      <c r="G7" s="236"/>
      <c r="H7" s="4"/>
    </row>
    <row r="8" spans="1:9" s="18" customFormat="1" ht="15" customHeight="1">
      <c r="A8" s="237" t="s">
        <v>69</v>
      </c>
      <c r="B8" s="238" t="s">
        <v>70</v>
      </c>
      <c r="C8" s="239" t="s">
        <v>64</v>
      </c>
      <c r="D8" s="239">
        <v>130</v>
      </c>
      <c r="E8" s="240" t="s">
        <v>71</v>
      </c>
      <c r="F8" s="240"/>
      <c r="G8" s="241"/>
      <c r="H8" s="4"/>
    </row>
    <row r="9" spans="1:9" s="18" customFormat="1" ht="15" customHeight="1">
      <c r="A9" s="242" t="s">
        <v>72</v>
      </c>
      <c r="B9" s="243" t="s">
        <v>73</v>
      </c>
      <c r="C9" s="244" t="s">
        <v>64</v>
      </c>
      <c r="D9" s="244">
        <v>130</v>
      </c>
      <c r="E9" s="245" t="s">
        <v>74</v>
      </c>
      <c r="F9" s="245"/>
      <c r="G9" s="246"/>
      <c r="H9" s="4"/>
    </row>
    <row r="10" spans="1:9" s="18" customFormat="1" ht="15" customHeight="1">
      <c r="A10" s="237" t="s">
        <v>75</v>
      </c>
      <c r="B10" s="238" t="s">
        <v>76</v>
      </c>
      <c r="C10" s="239" t="s">
        <v>64</v>
      </c>
      <c r="D10" s="239">
        <v>130</v>
      </c>
      <c r="E10" s="240" t="s">
        <v>74</v>
      </c>
      <c r="F10" s="240"/>
      <c r="G10" s="241"/>
      <c r="H10" s="4"/>
    </row>
    <row r="11" spans="1:9" s="18" customFormat="1" ht="15" customHeight="1">
      <c r="A11" s="242" t="s">
        <v>77</v>
      </c>
      <c r="B11" s="243" t="s">
        <v>78</v>
      </c>
      <c r="C11" s="244" t="s">
        <v>64</v>
      </c>
      <c r="D11" s="244">
        <v>132</v>
      </c>
      <c r="E11" s="245" t="s">
        <v>79</v>
      </c>
      <c r="F11" s="245"/>
      <c r="G11" s="246"/>
      <c r="H11" s="4"/>
    </row>
    <row r="12" spans="1:9" s="18" customFormat="1" ht="15" customHeight="1">
      <c r="A12" s="247" t="s">
        <v>80</v>
      </c>
      <c r="B12" s="248" t="s">
        <v>81</v>
      </c>
      <c r="C12" s="249" t="s">
        <v>64</v>
      </c>
      <c r="D12" s="249">
        <v>130</v>
      </c>
      <c r="E12" s="250" t="s">
        <v>82</v>
      </c>
      <c r="F12" s="250"/>
      <c r="G12" s="251"/>
      <c r="H12" s="4"/>
    </row>
    <row r="13" spans="1:9" s="18" customFormat="1" ht="15" customHeight="1">
      <c r="A13" s="242" t="s">
        <v>83</v>
      </c>
      <c r="B13" s="243" t="s">
        <v>84</v>
      </c>
      <c r="C13" s="244" t="s">
        <v>64</v>
      </c>
      <c r="D13" s="244">
        <v>132</v>
      </c>
      <c r="E13" s="245" t="s">
        <v>85</v>
      </c>
      <c r="F13" s="245"/>
      <c r="G13" s="246"/>
      <c r="H13" s="4"/>
    </row>
    <row r="14" spans="1:9" ht="6" customHeight="1">
      <c r="A14" s="230"/>
      <c r="B14" s="252"/>
      <c r="C14" s="229"/>
      <c r="D14" s="229"/>
      <c r="E14" s="229"/>
      <c r="F14" s="229"/>
      <c r="G14" s="229"/>
      <c r="I14" s="18"/>
    </row>
    <row r="15" spans="1:9" s="18" customFormat="1" ht="26.25" customHeight="1">
      <c r="A15" s="9" t="s">
        <v>25</v>
      </c>
      <c r="B15" s="10"/>
      <c r="C15" s="11"/>
      <c r="D15" s="10"/>
      <c r="E15" s="10"/>
      <c r="F15" s="10"/>
      <c r="G15" s="12"/>
      <c r="H15" s="4"/>
    </row>
    <row r="16" spans="1:9" s="18" customFormat="1" ht="15" customHeight="1">
      <c r="A16" s="232" t="s">
        <v>86</v>
      </c>
      <c r="B16" s="233" t="s">
        <v>87</v>
      </c>
      <c r="C16" s="234" t="s">
        <v>88</v>
      </c>
      <c r="D16" s="234">
        <v>99</v>
      </c>
      <c r="E16" s="235" t="s">
        <v>89</v>
      </c>
      <c r="F16" s="235"/>
      <c r="G16" s="236"/>
      <c r="H16" s="4"/>
    </row>
    <row r="17" spans="1:8" s="18" customFormat="1" ht="15" customHeight="1">
      <c r="A17" s="232" t="s">
        <v>90</v>
      </c>
      <c r="B17" s="233" t="s">
        <v>91</v>
      </c>
      <c r="C17" s="234" t="s">
        <v>88</v>
      </c>
      <c r="D17" s="234">
        <v>99</v>
      </c>
      <c r="E17" s="235" t="s">
        <v>92</v>
      </c>
      <c r="F17" s="235"/>
      <c r="G17" s="236"/>
      <c r="H17" s="4"/>
    </row>
    <row r="18" spans="1:8" s="18" customFormat="1" ht="15" customHeight="1">
      <c r="A18" s="237" t="s">
        <v>93</v>
      </c>
      <c r="B18" s="238" t="s">
        <v>94</v>
      </c>
      <c r="C18" s="239" t="s">
        <v>88</v>
      </c>
      <c r="D18" s="239">
        <v>103</v>
      </c>
      <c r="E18" s="240" t="s">
        <v>95</v>
      </c>
      <c r="F18" s="240"/>
      <c r="G18" s="241"/>
      <c r="H18" s="4"/>
    </row>
    <row r="19" spans="1:8" s="18" customFormat="1" ht="15" customHeight="1">
      <c r="A19" s="253" t="s">
        <v>96</v>
      </c>
      <c r="B19" s="254" t="s">
        <v>97</v>
      </c>
      <c r="C19" s="255" t="s">
        <v>88</v>
      </c>
      <c r="D19" s="255">
        <v>103</v>
      </c>
      <c r="E19" s="256" t="s">
        <v>98</v>
      </c>
      <c r="F19" s="256"/>
      <c r="G19" s="257"/>
      <c r="H19" s="4"/>
    </row>
    <row r="20" spans="1:8" s="18" customFormat="1" ht="15" customHeight="1">
      <c r="A20" s="253" t="s">
        <v>99</v>
      </c>
      <c r="B20" s="254" t="s">
        <v>100</v>
      </c>
      <c r="C20" s="255" t="s">
        <v>64</v>
      </c>
      <c r="D20" s="255">
        <v>117</v>
      </c>
      <c r="E20" s="256" t="s">
        <v>101</v>
      </c>
      <c r="F20" s="256"/>
      <c r="G20" s="257"/>
      <c r="H20" s="4"/>
    </row>
    <row r="21" spans="1:8" s="18" customFormat="1" ht="15" customHeight="1">
      <c r="A21" s="242" t="s">
        <v>102</v>
      </c>
      <c r="B21" s="243" t="s">
        <v>103</v>
      </c>
      <c r="C21" s="244" t="s">
        <v>64</v>
      </c>
      <c r="D21" s="244">
        <v>129</v>
      </c>
      <c r="E21" s="245" t="s">
        <v>104</v>
      </c>
      <c r="F21" s="245"/>
      <c r="G21" s="246"/>
      <c r="H21" s="4"/>
    </row>
    <row r="22" spans="1:8" s="18" customFormat="1" ht="15" customHeight="1">
      <c r="A22" s="237" t="s">
        <v>105</v>
      </c>
      <c r="B22" s="238" t="s">
        <v>106</v>
      </c>
      <c r="C22" s="239" t="s">
        <v>88</v>
      </c>
      <c r="D22" s="239">
        <v>103</v>
      </c>
      <c r="E22" s="240" t="s">
        <v>98</v>
      </c>
      <c r="F22" s="240"/>
      <c r="G22" s="241"/>
      <c r="H22" s="4"/>
    </row>
    <row r="23" spans="1:8" s="18" customFormat="1" ht="15" customHeight="1">
      <c r="A23" s="253" t="s">
        <v>107</v>
      </c>
      <c r="B23" s="254" t="s">
        <v>108</v>
      </c>
      <c r="C23" s="255" t="s">
        <v>88</v>
      </c>
      <c r="D23" s="255">
        <v>103</v>
      </c>
      <c r="E23" s="256" t="s">
        <v>109</v>
      </c>
      <c r="F23" s="256"/>
      <c r="G23" s="257"/>
      <c r="H23" s="4"/>
    </row>
    <row r="24" spans="1:8" s="18" customFormat="1" ht="15" customHeight="1">
      <c r="A24" s="253" t="s">
        <v>110</v>
      </c>
      <c r="B24" s="254" t="s">
        <v>111</v>
      </c>
      <c r="C24" s="255" t="s">
        <v>64</v>
      </c>
      <c r="D24" s="255">
        <v>117</v>
      </c>
      <c r="E24" s="256" t="s">
        <v>112</v>
      </c>
      <c r="F24" s="256"/>
      <c r="G24" s="257"/>
      <c r="H24" s="4"/>
    </row>
    <row r="25" spans="1:8" s="18" customFormat="1" ht="15" customHeight="1">
      <c r="A25" s="242" t="s">
        <v>113</v>
      </c>
      <c r="B25" s="243" t="s">
        <v>114</v>
      </c>
      <c r="C25" s="244" t="s">
        <v>64</v>
      </c>
      <c r="D25" s="244">
        <v>129</v>
      </c>
      <c r="E25" s="245" t="s">
        <v>115</v>
      </c>
      <c r="F25" s="245"/>
      <c r="G25" s="246"/>
      <c r="H25" s="4"/>
    </row>
    <row r="26" spans="1:8" s="18" customFormat="1" ht="15" customHeight="1">
      <c r="A26" s="237" t="s">
        <v>116</v>
      </c>
      <c r="B26" s="238" t="s">
        <v>117</v>
      </c>
      <c r="C26" s="239" t="s">
        <v>88</v>
      </c>
      <c r="D26" s="239">
        <v>103</v>
      </c>
      <c r="E26" s="240" t="s">
        <v>118</v>
      </c>
      <c r="F26" s="240"/>
      <c r="G26" s="241"/>
      <c r="H26" s="258"/>
    </row>
    <row r="27" spans="1:8" s="18" customFormat="1" ht="15" customHeight="1">
      <c r="A27" s="253" t="s">
        <v>119</v>
      </c>
      <c r="B27" s="254" t="s">
        <v>120</v>
      </c>
      <c r="C27" s="255" t="s">
        <v>88</v>
      </c>
      <c r="D27" s="255">
        <v>103</v>
      </c>
      <c r="E27" s="256" t="s">
        <v>121</v>
      </c>
      <c r="F27" s="256"/>
      <c r="G27" s="257"/>
      <c r="H27" s="258"/>
    </row>
    <row r="28" spans="1:8" s="18" customFormat="1" ht="15" customHeight="1">
      <c r="A28" s="253" t="s">
        <v>122</v>
      </c>
      <c r="B28" s="254" t="s">
        <v>123</v>
      </c>
      <c r="C28" s="255" t="s">
        <v>64</v>
      </c>
      <c r="D28" s="255">
        <v>117</v>
      </c>
      <c r="E28" s="256" t="s">
        <v>124</v>
      </c>
      <c r="F28" s="256"/>
      <c r="G28" s="257"/>
      <c r="H28" s="258"/>
    </row>
    <row r="29" spans="1:8" s="18" customFormat="1" ht="15" customHeight="1">
      <c r="A29" s="242" t="s">
        <v>125</v>
      </c>
      <c r="B29" s="243" t="s">
        <v>126</v>
      </c>
      <c r="C29" s="244" t="s">
        <v>64</v>
      </c>
      <c r="D29" s="244">
        <v>129</v>
      </c>
      <c r="E29" s="245" t="s">
        <v>127</v>
      </c>
      <c r="F29" s="245"/>
      <c r="G29" s="246"/>
      <c r="H29" s="258"/>
    </row>
    <row r="30" spans="1:8" s="18" customFormat="1">
      <c r="A30" s="46"/>
      <c r="B30" s="46"/>
      <c r="C30" s="46"/>
      <c r="D30" s="46"/>
      <c r="E30" s="46"/>
      <c r="F30" s="46"/>
      <c r="G30" s="46"/>
      <c r="H30" s="4"/>
    </row>
    <row r="31" spans="1:8" s="18" customFormat="1" ht="22.5">
      <c r="A31" s="259" t="s">
        <v>128</v>
      </c>
      <c r="B31" s="260"/>
      <c r="C31" s="260"/>
      <c r="D31" s="260"/>
      <c r="E31" s="260"/>
      <c r="F31" s="35"/>
      <c r="G31" s="12" t="s">
        <v>129</v>
      </c>
      <c r="H31" s="4"/>
    </row>
    <row r="32" spans="1:8" s="18" customFormat="1" ht="12.75">
      <c r="A32" s="261" t="s">
        <v>27</v>
      </c>
      <c r="B32" s="262"/>
      <c r="C32" s="262"/>
      <c r="D32" s="262"/>
      <c r="E32" s="262"/>
      <c r="F32" s="262"/>
      <c r="G32" s="263" t="s">
        <v>130</v>
      </c>
      <c r="H32" s="4"/>
    </row>
    <row r="33" spans="1:7">
      <c r="A33" s="230"/>
      <c r="B33" s="46"/>
      <c r="C33" s="46"/>
      <c r="D33" s="46"/>
      <c r="E33" s="46"/>
      <c r="F33" s="46"/>
      <c r="G33" s="46"/>
    </row>
    <row r="34" spans="1:7">
      <c r="A34" s="230"/>
      <c r="B34" s="46"/>
      <c r="C34" s="46"/>
      <c r="D34" s="46"/>
      <c r="E34" s="46"/>
      <c r="F34" s="46"/>
      <c r="G34" s="46"/>
    </row>
    <row r="35" spans="1:7">
      <c r="A35" s="230"/>
      <c r="B35" s="46"/>
      <c r="C35" s="46"/>
      <c r="D35" s="46"/>
      <c r="E35" s="46"/>
      <c r="F35" s="46"/>
      <c r="G35" s="46"/>
    </row>
    <row r="36" spans="1:7">
      <c r="A36" s="230"/>
      <c r="B36" s="46"/>
      <c r="C36" s="46"/>
      <c r="D36" s="46"/>
      <c r="E36" s="46"/>
      <c r="F36" s="46"/>
      <c r="G36" s="46"/>
    </row>
    <row r="37" spans="1:7">
      <c r="A37" s="230"/>
      <c r="B37" s="46"/>
      <c r="C37" s="46"/>
      <c r="D37" s="46"/>
      <c r="E37" s="46"/>
      <c r="F37" s="46"/>
      <c r="G37" s="46"/>
    </row>
    <row r="38" spans="1:7">
      <c r="A38" s="230"/>
      <c r="B38" s="46"/>
      <c r="C38" s="46"/>
      <c r="D38" s="46"/>
      <c r="E38" s="46"/>
      <c r="F38" s="46"/>
      <c r="G38" s="46"/>
    </row>
    <row r="39" spans="1:7">
      <c r="A39" s="230"/>
      <c r="B39" s="46"/>
      <c r="C39" s="46"/>
      <c r="D39" s="46"/>
      <c r="E39" s="46"/>
      <c r="F39" s="46"/>
      <c r="G39" s="46"/>
    </row>
    <row r="40" spans="1:7">
      <c r="A40" s="230"/>
      <c r="B40" s="46"/>
      <c r="C40" s="46"/>
      <c r="D40" s="46"/>
      <c r="E40" s="46"/>
      <c r="F40" s="46"/>
      <c r="G40" s="46"/>
    </row>
    <row r="41" spans="1:7">
      <c r="A41" s="230" t="s">
        <v>18</v>
      </c>
      <c r="B41" s="46"/>
      <c r="C41" s="46"/>
      <c r="D41" s="46"/>
      <c r="E41" s="46"/>
      <c r="F41" s="46"/>
      <c r="G41" s="46"/>
    </row>
    <row r="42" spans="1:7">
      <c r="A42" s="230" t="s">
        <v>28</v>
      </c>
      <c r="B42" s="46"/>
      <c r="C42" s="46"/>
      <c r="D42" s="46"/>
      <c r="E42" s="46"/>
      <c r="F42" s="46"/>
      <c r="G42" s="46"/>
    </row>
    <row r="43" spans="1:7">
      <c r="A43" s="230" t="s">
        <v>29</v>
      </c>
      <c r="B43" s="46"/>
      <c r="C43" s="46"/>
      <c r="D43" s="46"/>
      <c r="E43" s="46"/>
      <c r="F43" s="46"/>
      <c r="G43" s="46"/>
    </row>
    <row r="44" spans="1:7" s="4" customFormat="1">
      <c r="A44" s="230" t="s">
        <v>30</v>
      </c>
      <c r="B44" s="44"/>
      <c r="C44" s="44"/>
      <c r="D44" s="44"/>
      <c r="E44" s="44"/>
      <c r="F44" s="44"/>
      <c r="G44" s="44"/>
    </row>
    <row r="45" spans="1:7" s="4" customFormat="1">
      <c r="A45" s="230"/>
      <c r="B45" s="44"/>
      <c r="C45" s="44"/>
      <c r="D45" s="44"/>
      <c r="E45" s="44"/>
      <c r="F45" s="44"/>
      <c r="G45" s="44"/>
    </row>
    <row r="46" spans="1:7" s="4" customFormat="1">
      <c r="A46" s="264" t="s">
        <v>31</v>
      </c>
      <c r="B46" s="265"/>
      <c r="C46" s="265"/>
      <c r="D46" s="265"/>
      <c r="E46" s="265"/>
      <c r="F46" s="265"/>
      <c r="G46" s="265"/>
    </row>
    <row r="47" spans="1:7" s="4" customFormat="1">
      <c r="A47" s="44"/>
      <c r="B47" s="44"/>
      <c r="C47" s="44"/>
      <c r="D47" s="44"/>
      <c r="E47" s="44"/>
      <c r="F47" s="44"/>
      <c r="G47" s="44"/>
    </row>
    <row r="48" spans="1:7" s="4" customFormat="1">
      <c r="A48" s="45"/>
      <c r="B48" s="45"/>
      <c r="C48" s="45"/>
      <c r="D48" s="45"/>
      <c r="E48" s="45"/>
      <c r="F48" s="45"/>
      <c r="G48" s="45"/>
    </row>
    <row r="49" spans="1:7" s="4" customFormat="1">
      <c r="A49" s="45"/>
      <c r="B49" s="45"/>
      <c r="C49" s="45"/>
      <c r="D49" s="45"/>
      <c r="E49" s="45"/>
      <c r="F49" s="45"/>
      <c r="G49" s="45"/>
    </row>
    <row r="50" spans="1:7" s="4" customFormat="1">
      <c r="A50" s="45"/>
      <c r="B50" s="45"/>
      <c r="C50" s="45"/>
      <c r="D50" s="45"/>
      <c r="E50" s="45"/>
      <c r="F50" s="45"/>
      <c r="G50" s="45"/>
    </row>
    <row r="51" spans="1:7" s="4" customFormat="1">
      <c r="A51" s="45"/>
      <c r="B51" s="45"/>
      <c r="C51" s="45"/>
      <c r="D51" s="45"/>
      <c r="E51" s="45"/>
      <c r="F51" s="45"/>
      <c r="G51" s="45"/>
    </row>
    <row r="52" spans="1:7" s="4" customFormat="1">
      <c r="A52" s="45"/>
      <c r="B52" s="45"/>
      <c r="C52" s="45"/>
      <c r="D52" s="45"/>
      <c r="E52" s="45"/>
      <c r="F52" s="45"/>
      <c r="G52" s="45"/>
    </row>
    <row r="53" spans="1:7" s="4" customFormat="1">
      <c r="A53" s="45"/>
      <c r="B53" s="45"/>
      <c r="C53" s="45"/>
      <c r="D53" s="45"/>
      <c r="E53" s="45"/>
      <c r="F53" s="45"/>
      <c r="G53" s="45"/>
    </row>
    <row r="54" spans="1:7" s="4" customFormat="1">
      <c r="A54" s="45"/>
      <c r="B54" s="45"/>
      <c r="C54" s="45"/>
      <c r="D54" s="45"/>
      <c r="E54" s="45"/>
      <c r="F54" s="45"/>
      <c r="G54" s="45"/>
    </row>
    <row r="55" spans="1:7" s="4" customFormat="1">
      <c r="A55" s="45"/>
      <c r="B55" s="45"/>
      <c r="C55" s="45"/>
      <c r="D55" s="45"/>
      <c r="E55" s="45"/>
      <c r="F55" s="45"/>
      <c r="G55" s="45"/>
    </row>
    <row r="56" spans="1:7" s="4" customFormat="1">
      <c r="A56" s="45"/>
      <c r="B56" s="45"/>
      <c r="C56" s="45"/>
      <c r="D56" s="45"/>
      <c r="E56" s="45"/>
      <c r="F56" s="45"/>
      <c r="G56" s="45"/>
    </row>
    <row r="57" spans="1:7" s="4" customFormat="1">
      <c r="A57" s="45"/>
      <c r="B57" s="45"/>
      <c r="C57" s="45"/>
      <c r="D57" s="45"/>
      <c r="E57" s="45"/>
      <c r="F57" s="45"/>
      <c r="G57" s="45"/>
    </row>
    <row r="58" spans="1:7" s="4" customFormat="1">
      <c r="A58" s="45"/>
      <c r="B58" s="45"/>
      <c r="C58" s="45"/>
      <c r="D58" s="45"/>
      <c r="E58" s="45"/>
      <c r="F58" s="45"/>
      <c r="G58" s="45"/>
    </row>
    <row r="59" spans="1:7" s="4" customFormat="1">
      <c r="A59" s="45"/>
      <c r="B59" s="45"/>
      <c r="C59" s="45"/>
      <c r="D59" s="45"/>
      <c r="E59" s="45"/>
      <c r="F59" s="45"/>
      <c r="G59" s="45"/>
    </row>
    <row r="60" spans="1:7" s="4" customFormat="1">
      <c r="A60" s="45"/>
      <c r="B60" s="45"/>
      <c r="C60" s="45"/>
      <c r="D60" s="45"/>
      <c r="E60" s="45"/>
      <c r="F60" s="45"/>
      <c r="G60" s="45"/>
    </row>
    <row r="61" spans="1:7" s="4" customFormat="1">
      <c r="A61" s="45"/>
      <c r="B61" s="45"/>
      <c r="C61" s="45"/>
      <c r="D61" s="45"/>
      <c r="E61" s="45"/>
      <c r="F61" s="45"/>
      <c r="G61" s="45"/>
    </row>
    <row r="62" spans="1:7" s="4" customFormat="1">
      <c r="A62" s="45"/>
      <c r="B62" s="45"/>
      <c r="C62" s="45"/>
      <c r="D62" s="45"/>
      <c r="E62" s="45"/>
      <c r="F62" s="45"/>
      <c r="G62" s="45"/>
    </row>
    <row r="63" spans="1:7" s="4" customFormat="1">
      <c r="A63" s="45"/>
      <c r="B63" s="45"/>
      <c r="C63" s="45"/>
      <c r="D63" s="45"/>
      <c r="E63" s="45"/>
      <c r="F63" s="45"/>
      <c r="G63" s="45"/>
    </row>
    <row r="64" spans="1:7" s="4" customFormat="1">
      <c r="A64" s="45"/>
      <c r="B64" s="45"/>
      <c r="C64" s="45"/>
      <c r="D64" s="45"/>
      <c r="E64" s="45"/>
      <c r="F64" s="45"/>
      <c r="G64" s="45"/>
    </row>
    <row r="65" spans="1:7" s="4" customFormat="1">
      <c r="A65" s="45"/>
      <c r="B65" s="45"/>
      <c r="C65" s="45"/>
      <c r="D65" s="45"/>
      <c r="E65" s="45"/>
      <c r="F65" s="45"/>
      <c r="G65" s="45"/>
    </row>
    <row r="66" spans="1:7" s="4" customFormat="1">
      <c r="A66" s="45"/>
      <c r="B66" s="45"/>
      <c r="C66" s="45"/>
      <c r="D66" s="45"/>
      <c r="E66" s="45"/>
      <c r="F66" s="45"/>
      <c r="G66" s="45"/>
    </row>
    <row r="67" spans="1:7" s="4" customFormat="1">
      <c r="A67" s="45"/>
      <c r="B67" s="45"/>
      <c r="C67" s="45"/>
      <c r="D67" s="45"/>
      <c r="E67" s="45"/>
      <c r="F67" s="45"/>
      <c r="G67" s="45"/>
    </row>
    <row r="68" spans="1:7" s="4" customFormat="1">
      <c r="A68" s="45"/>
      <c r="B68" s="45"/>
      <c r="C68" s="45"/>
      <c r="D68" s="45"/>
      <c r="E68" s="45"/>
      <c r="F68" s="45"/>
      <c r="G68" s="45"/>
    </row>
    <row r="69" spans="1:7" s="4" customFormat="1">
      <c r="A69" s="45"/>
      <c r="B69" s="45"/>
      <c r="C69" s="45"/>
      <c r="D69" s="45"/>
      <c r="E69" s="45"/>
      <c r="F69" s="45"/>
      <c r="G69" s="45"/>
    </row>
    <row r="70" spans="1:7" s="4" customFormat="1">
      <c r="A70" s="45"/>
      <c r="B70" s="45"/>
      <c r="C70" s="45"/>
      <c r="D70" s="45"/>
      <c r="E70" s="45"/>
      <c r="F70" s="45"/>
      <c r="G70" s="45"/>
    </row>
    <row r="71" spans="1:7" s="4" customFormat="1">
      <c r="A71" s="45"/>
      <c r="B71" s="45"/>
      <c r="C71" s="45"/>
      <c r="D71" s="45"/>
      <c r="E71" s="45"/>
      <c r="F71" s="45"/>
      <c r="G71" s="45"/>
    </row>
    <row r="72" spans="1:7" s="4" customFormat="1">
      <c r="A72" s="45"/>
      <c r="B72" s="45"/>
      <c r="C72" s="45"/>
      <c r="D72" s="45"/>
      <c r="E72" s="45"/>
      <c r="F72" s="45"/>
      <c r="G72" s="45"/>
    </row>
    <row r="73" spans="1:7" s="4" customFormat="1">
      <c r="A73" s="45"/>
      <c r="B73" s="45"/>
      <c r="C73" s="45"/>
      <c r="D73" s="45"/>
      <c r="E73" s="45"/>
      <c r="F73" s="45"/>
      <c r="G73" s="45"/>
    </row>
  </sheetData>
  <dataConsolidate/>
  <printOptions horizontalCentered="1"/>
  <pageMargins left="0" right="7.874015748031496E-2" top="0.86614173228346458" bottom="0" header="7.874015748031496E-2" footer="0"/>
  <pageSetup paperSize="9" orientation="portrait" r:id="rId1"/>
  <headerFooter scaleWithDoc="0">
    <oddHeader>&amp;R&amp;G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1DADD-DD16-4263-82F1-2824CC6BD694}">
  <sheetPr>
    <pageSetUpPr fitToPage="1"/>
  </sheetPr>
  <dimension ref="A2:AC115"/>
  <sheetViews>
    <sheetView showGridLines="0" view="pageBreakPreview" topLeftCell="B1" zoomScale="85" zoomScaleNormal="80" zoomScaleSheetLayoutView="85" workbookViewId="0">
      <selection activeCell="B4" sqref="B4"/>
    </sheetView>
  </sheetViews>
  <sheetFormatPr defaultRowHeight="11.25"/>
  <cols>
    <col min="1" max="1" width="19" style="45" customWidth="1"/>
    <col min="2" max="2" width="35.6640625" style="44" customWidth="1"/>
    <col min="3" max="3" width="11.5" style="44" customWidth="1"/>
    <col min="4" max="4" width="7.83203125" style="44" customWidth="1"/>
    <col min="5" max="5" width="15" style="44" customWidth="1"/>
    <col min="6" max="6" width="11.1640625" style="44" customWidth="1"/>
    <col min="7" max="7" width="9.33203125" style="44" customWidth="1"/>
    <col min="8" max="8" width="11.1640625" style="44" customWidth="1"/>
    <col min="9" max="9" width="17.83203125" style="44" customWidth="1"/>
    <col min="10" max="10" width="16.83203125" style="44" customWidth="1"/>
    <col min="11" max="11" width="17.33203125" style="44" customWidth="1"/>
    <col min="12" max="12" width="9.33203125" style="45"/>
    <col min="13" max="17" width="0" style="45" hidden="1" customWidth="1"/>
    <col min="18" max="18" width="5.6640625" style="45" hidden="1" customWidth="1"/>
    <col min="19" max="29" width="9.33203125" style="45"/>
    <col min="30" max="16384" width="9.33203125" style="44"/>
  </cols>
  <sheetData>
    <row r="2" spans="1:29" ht="40.5" customHeight="1">
      <c r="B2" s="183" t="s">
        <v>131</v>
      </c>
      <c r="C2" s="266"/>
    </row>
    <row r="3" spans="1:29" s="229" customFormat="1" ht="18" customHeight="1">
      <c r="A3" s="267"/>
      <c r="B3" s="56" t="str">
        <f t="shared" ref="B3:B10" si="0">V_LIB_HR</f>
        <v xml:space="preserve">CJENIK VOZILA  </v>
      </c>
      <c r="C3" s="56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  <c r="W3" s="267"/>
      <c r="X3" s="267"/>
      <c r="Y3" s="267"/>
      <c r="Z3" s="267"/>
      <c r="AA3" s="267"/>
      <c r="AB3" s="267"/>
      <c r="AC3" s="267"/>
    </row>
    <row r="4" spans="1:29" s="229" customFormat="1" ht="45">
      <c r="A4" s="267"/>
      <c r="B4" s="268" t="s">
        <v>132</v>
      </c>
      <c r="C4" s="46"/>
      <c r="E4" s="61" t="s">
        <v>41</v>
      </c>
      <c r="F4" s="61" t="s">
        <v>22</v>
      </c>
      <c r="G4" s="62" t="s">
        <v>42</v>
      </c>
      <c r="H4" s="62" t="s">
        <v>43</v>
      </c>
      <c r="I4" s="211" t="s">
        <v>44</v>
      </c>
      <c r="J4" s="211"/>
      <c r="K4" s="64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</row>
    <row r="5" spans="1:29" s="229" customFormat="1" ht="18" hidden="1" customHeight="1">
      <c r="A5" s="267"/>
      <c r="B5" s="269" t="str">
        <f>V_LIB_HR</f>
        <v>Model: M3B - Megane Berline</v>
      </c>
      <c r="C5" s="270"/>
      <c r="D5" s="271"/>
      <c r="E5" s="270"/>
      <c r="F5" s="270"/>
      <c r="G5" s="270"/>
      <c r="H5" s="270"/>
      <c r="I5" s="270"/>
      <c r="J5" s="270"/>
      <c r="K5" s="270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</row>
    <row r="6" spans="1:29" s="229" customFormat="1" ht="18" hidden="1" customHeight="1">
      <c r="A6" s="267"/>
      <c r="B6" s="60" t="str">
        <f t="shared" si="0"/>
        <v>Verzije s benzinskim motorom</v>
      </c>
      <c r="C6" s="60"/>
      <c r="D6" s="46"/>
      <c r="L6" s="267"/>
      <c r="M6" s="267"/>
      <c r="N6" s="267"/>
      <c r="O6" s="267"/>
      <c r="P6" s="267"/>
      <c r="Q6" s="267"/>
      <c r="R6" s="267"/>
      <c r="S6" s="267"/>
      <c r="T6" s="267"/>
      <c r="U6" s="267"/>
      <c r="V6" s="267"/>
      <c r="W6" s="267"/>
      <c r="X6" s="267"/>
      <c r="Y6" s="267"/>
      <c r="Z6" s="267"/>
      <c r="AA6" s="267"/>
      <c r="AB6" s="267"/>
      <c r="AC6" s="267"/>
    </row>
    <row r="7" spans="1:29" s="229" customFormat="1" ht="18" hidden="1" customHeight="1">
      <c r="A7" s="267"/>
      <c r="B7" s="272" t="str">
        <f t="shared" si="0"/>
        <v>Expression TCe 115 Energy</v>
      </c>
      <c r="C7" s="273"/>
      <c r="D7" s="274"/>
      <c r="E7" s="275" t="str">
        <f t="shared" ref="E7:E10" si="1">V_COD_HR</f>
        <v>EP4 JB K1</v>
      </c>
      <c r="F7" s="67" t="str">
        <f t="shared" ref="F7:F10" si="2">V_KW_HR</f>
        <v>85 (115)</v>
      </c>
      <c r="G7" s="67">
        <f t="shared" ref="G7:G17" si="3">V_CO_HR</f>
        <v>119</v>
      </c>
      <c r="H7" s="67">
        <f t="shared" ref="H7:H10" si="4">V_PO_HR</f>
        <v>5.3</v>
      </c>
      <c r="I7" s="276">
        <f t="shared" ref="I7:I10" si="5">V_CRO_HR</f>
        <v>111333.33333333336</v>
      </c>
      <c r="J7" s="276"/>
      <c r="K7" s="277"/>
      <c r="L7" s="267"/>
      <c r="M7" s="267"/>
      <c r="N7" s="267"/>
      <c r="O7" s="267"/>
      <c r="P7" s="267">
        <v>116900.00000000003</v>
      </c>
      <c r="Q7" s="267" t="b">
        <f t="shared" ref="Q7:Q14" si="6">P7=K7</f>
        <v>0</v>
      </c>
      <c r="R7" s="267"/>
      <c r="S7" s="267"/>
      <c r="T7" s="267"/>
      <c r="U7" s="267"/>
      <c r="V7" s="267"/>
      <c r="W7" s="267"/>
      <c r="X7" s="267"/>
      <c r="Y7" s="267"/>
      <c r="Z7" s="267"/>
      <c r="AA7" s="267"/>
      <c r="AB7" s="267"/>
      <c r="AC7" s="267"/>
    </row>
    <row r="8" spans="1:29" s="229" customFormat="1" ht="18" hidden="1" customHeight="1">
      <c r="A8" s="267"/>
      <c r="B8" s="278" t="str">
        <f t="shared" si="0"/>
        <v>Limited Edition TCe 115 Energy</v>
      </c>
      <c r="C8" s="218"/>
      <c r="D8" s="279"/>
      <c r="E8" s="280" t="str">
        <f t="shared" si="1"/>
        <v>LT4 JB K1</v>
      </c>
      <c r="F8" s="83" t="str">
        <f t="shared" si="2"/>
        <v>85 (115)</v>
      </c>
      <c r="G8" s="83">
        <f t="shared" si="3"/>
        <v>119</v>
      </c>
      <c r="H8" s="83">
        <f t="shared" si="4"/>
        <v>5.3</v>
      </c>
      <c r="I8" s="281">
        <f t="shared" si="5"/>
        <v>119904.76190476191</v>
      </c>
      <c r="J8" s="281"/>
      <c r="K8" s="282"/>
      <c r="L8" s="267"/>
      <c r="M8" s="267"/>
      <c r="N8" s="267"/>
      <c r="O8" s="267"/>
      <c r="P8" s="267">
        <v>125900</v>
      </c>
      <c r="Q8" s="267" t="b">
        <f t="shared" si="6"/>
        <v>0</v>
      </c>
      <c r="R8" s="267"/>
      <c r="S8" s="267"/>
      <c r="T8" s="267"/>
      <c r="U8" s="267"/>
      <c r="V8" s="267"/>
      <c r="W8" s="267"/>
      <c r="X8" s="267"/>
      <c r="Y8" s="267"/>
      <c r="Z8" s="267"/>
      <c r="AA8" s="267"/>
      <c r="AB8" s="267"/>
      <c r="AC8" s="267"/>
    </row>
    <row r="9" spans="1:29" s="229" customFormat="1" ht="18" hidden="1" customHeight="1">
      <c r="A9" s="267"/>
      <c r="B9" s="283" t="str">
        <f t="shared" si="0"/>
        <v>GT Line TCe 115 Energy</v>
      </c>
      <c r="C9" s="212"/>
      <c r="D9" s="101"/>
      <c r="E9" s="284" t="str">
        <f t="shared" si="1"/>
        <v>DL4 JB K1</v>
      </c>
      <c r="F9" s="102" t="str">
        <f t="shared" si="2"/>
        <v>85 (115)</v>
      </c>
      <c r="G9" s="102">
        <f t="shared" si="3"/>
        <v>119</v>
      </c>
      <c r="H9" s="102">
        <f t="shared" si="4"/>
        <v>5.3</v>
      </c>
      <c r="I9" s="285">
        <f t="shared" si="5"/>
        <v>131333.33333333334</v>
      </c>
      <c r="J9" s="285"/>
      <c r="K9" s="286"/>
      <c r="L9" s="267"/>
      <c r="M9" s="267"/>
      <c r="N9" s="267"/>
      <c r="O9" s="267"/>
      <c r="P9" s="267">
        <v>137900</v>
      </c>
      <c r="Q9" s="267" t="b">
        <f t="shared" si="6"/>
        <v>0</v>
      </c>
      <c r="R9" s="267"/>
      <c r="S9" s="267"/>
      <c r="T9" s="267"/>
      <c r="U9" s="267"/>
      <c r="V9" s="267"/>
      <c r="W9" s="267"/>
      <c r="X9" s="267"/>
      <c r="Y9" s="267"/>
      <c r="Z9" s="267"/>
      <c r="AA9" s="267"/>
      <c r="AB9" s="267"/>
      <c r="AC9" s="267"/>
    </row>
    <row r="10" spans="1:29" s="229" customFormat="1" ht="18" hidden="1" customHeight="1">
      <c r="A10" s="267"/>
      <c r="B10" s="287" t="str">
        <f t="shared" si="0"/>
        <v>GT Line TCe 130 EDC</v>
      </c>
      <c r="C10" s="288"/>
      <c r="D10" s="289"/>
      <c r="E10" s="290" t="str">
        <f t="shared" si="1"/>
        <v>DL4 J8AK1</v>
      </c>
      <c r="F10" s="291" t="str">
        <f t="shared" si="2"/>
        <v>97 (132)</v>
      </c>
      <c r="G10" s="291">
        <f t="shared" si="3"/>
        <v>129</v>
      </c>
      <c r="H10" s="291">
        <f t="shared" si="4"/>
        <v>5.8</v>
      </c>
      <c r="I10" s="292">
        <f t="shared" si="5"/>
        <v>142500</v>
      </c>
      <c r="J10" s="292"/>
      <c r="K10" s="293"/>
      <c r="L10" s="267"/>
      <c r="M10" s="267"/>
      <c r="N10" s="267"/>
      <c r="O10" s="267"/>
      <c r="P10" s="267">
        <v>153900</v>
      </c>
      <c r="Q10" s="267" t="b">
        <f t="shared" si="6"/>
        <v>0</v>
      </c>
      <c r="R10" s="267"/>
      <c r="S10" s="267"/>
      <c r="T10" s="267"/>
      <c r="U10" s="267"/>
      <c r="V10" s="267"/>
      <c r="W10" s="267"/>
      <c r="X10" s="267"/>
      <c r="Y10" s="267"/>
      <c r="Z10" s="267"/>
      <c r="AA10" s="267"/>
      <c r="AB10" s="267"/>
      <c r="AC10" s="267"/>
    </row>
    <row r="11" spans="1:29" s="229" customFormat="1" ht="18" hidden="1" customHeight="1">
      <c r="A11" s="267"/>
      <c r="B11" s="60" t="str">
        <f t="shared" ref="B11:B18" si="7">V_LIB_HR</f>
        <v>Verzije s dizelskim motorom</v>
      </c>
      <c r="C11" s="60"/>
      <c r="D11" s="46"/>
      <c r="E11" s="294"/>
      <c r="F11" s="100"/>
      <c r="G11" s="100"/>
      <c r="H11" s="100"/>
      <c r="I11" s="99"/>
      <c r="J11" s="99"/>
      <c r="K11" s="99"/>
      <c r="L11" s="267"/>
      <c r="M11" s="267"/>
      <c r="N11" s="267"/>
      <c r="O11" s="267"/>
      <c r="P11" s="267"/>
      <c r="Q11" s="267" t="b">
        <f t="shared" si="6"/>
        <v>1</v>
      </c>
      <c r="R11" s="267"/>
      <c r="S11" s="267"/>
      <c r="T11" s="267"/>
      <c r="U11" s="267"/>
      <c r="V11" s="267"/>
      <c r="W11" s="267"/>
      <c r="X11" s="267"/>
      <c r="Y11" s="267"/>
      <c r="Z11" s="267"/>
      <c r="AA11" s="267"/>
      <c r="AB11" s="267"/>
      <c r="AC11" s="267"/>
    </row>
    <row r="12" spans="1:29" s="229" customFormat="1" ht="18" hidden="1" customHeight="1">
      <c r="A12" s="267"/>
      <c r="B12" s="283" t="str">
        <f t="shared" si="7"/>
        <v>Expression dCi 95</v>
      </c>
      <c r="C12" s="212"/>
      <c r="D12" s="101"/>
      <c r="E12" s="284" t="str">
        <f t="shared" ref="E12:E18" si="8">V_COD_HR</f>
        <v>EP4 JC K1</v>
      </c>
      <c r="F12" s="102" t="str">
        <f t="shared" ref="F12:F18" si="9">V_KW_HR</f>
        <v>70 (95)</v>
      </c>
      <c r="G12" s="102">
        <f t="shared" si="3"/>
        <v>93</v>
      </c>
      <c r="H12" s="102">
        <f t="shared" ref="H12:H18" si="10">V_PO_HR</f>
        <v>3.6</v>
      </c>
      <c r="I12" s="285">
        <f t="shared" ref="I12:I18" si="11">V_CRO_HR</f>
        <v>123203.88349514564</v>
      </c>
      <c r="J12" s="285"/>
      <c r="K12" s="286"/>
      <c r="L12" s="267"/>
      <c r="M12" s="267"/>
      <c r="N12" s="267"/>
      <c r="O12" s="267"/>
      <c r="P12" s="267">
        <v>126899.99999999999</v>
      </c>
      <c r="Q12" s="267" t="b">
        <f t="shared" si="6"/>
        <v>0</v>
      </c>
      <c r="R12" s="267"/>
      <c r="S12" s="267"/>
      <c r="T12" s="267"/>
      <c r="U12" s="267"/>
      <c r="V12" s="267"/>
      <c r="W12" s="267"/>
      <c r="X12" s="267"/>
      <c r="Y12" s="267"/>
      <c r="Z12" s="267"/>
      <c r="AA12" s="267"/>
      <c r="AB12" s="267"/>
      <c r="AC12" s="267"/>
    </row>
    <row r="13" spans="1:29" s="229" customFormat="1" ht="18" hidden="1" customHeight="1">
      <c r="A13" s="267"/>
      <c r="B13" s="278" t="str">
        <f t="shared" si="7"/>
        <v>Expression dCi 110 Energy</v>
      </c>
      <c r="C13" s="218"/>
      <c r="D13" s="279"/>
      <c r="E13" s="280" t="str">
        <f t="shared" si="8"/>
        <v>EP4 J9 K1</v>
      </c>
      <c r="F13" s="83" t="str">
        <f t="shared" si="9"/>
        <v>81 (110)</v>
      </c>
      <c r="G13" s="83">
        <f t="shared" ref="G13:G18" si="12">V_CO_HR</f>
        <v>93</v>
      </c>
      <c r="H13" s="83">
        <f t="shared" si="10"/>
        <v>3.6</v>
      </c>
      <c r="I13" s="281">
        <f t="shared" si="11"/>
        <v>130970.87378640777</v>
      </c>
      <c r="J13" s="281"/>
      <c r="K13" s="282"/>
      <c r="L13" s="267"/>
      <c r="M13" s="267"/>
      <c r="N13" s="267"/>
      <c r="O13" s="267"/>
      <c r="P13" s="267">
        <v>134900</v>
      </c>
      <c r="Q13" s="267" t="b">
        <f t="shared" si="6"/>
        <v>0</v>
      </c>
      <c r="R13" s="267"/>
      <c r="S13" s="267"/>
      <c r="T13" s="267"/>
      <c r="U13" s="267"/>
      <c r="V13" s="267"/>
      <c r="W13" s="267"/>
      <c r="X13" s="267"/>
      <c r="Y13" s="267"/>
      <c r="Z13" s="267"/>
      <c r="AA13" s="267"/>
      <c r="AB13" s="267"/>
      <c r="AC13" s="267"/>
    </row>
    <row r="14" spans="1:29" s="229" customFormat="1" ht="18" hidden="1" customHeight="1">
      <c r="A14" s="267"/>
      <c r="B14" s="283" t="str">
        <f t="shared" si="7"/>
        <v>Limited Edition dCi 95</v>
      </c>
      <c r="C14" s="212"/>
      <c r="D14" s="101"/>
      <c r="E14" s="284" t="str">
        <f t="shared" si="8"/>
        <v>LT4 JC K1</v>
      </c>
      <c r="F14" s="102" t="str">
        <f t="shared" si="9"/>
        <v>70 (95)</v>
      </c>
      <c r="G14" s="102">
        <f t="shared" si="3"/>
        <v>93</v>
      </c>
      <c r="H14" s="102">
        <f t="shared" si="10"/>
        <v>3.6</v>
      </c>
      <c r="I14" s="285">
        <f t="shared" si="11"/>
        <v>129029.12621359224</v>
      </c>
      <c r="J14" s="285"/>
      <c r="K14" s="286"/>
      <c r="L14" s="267"/>
      <c r="M14" s="267"/>
      <c r="N14" s="267"/>
      <c r="O14" s="267"/>
      <c r="P14" s="267">
        <v>132900</v>
      </c>
      <c r="Q14" s="267" t="b">
        <f t="shared" si="6"/>
        <v>0</v>
      </c>
      <c r="R14" s="267"/>
      <c r="S14" s="267"/>
      <c r="T14" s="267"/>
      <c r="U14" s="267"/>
      <c r="V14" s="267"/>
      <c r="W14" s="267"/>
      <c r="X14" s="267"/>
      <c r="Y14" s="267"/>
      <c r="Z14" s="267"/>
      <c r="AA14" s="267"/>
      <c r="AB14" s="267"/>
      <c r="AC14" s="267"/>
    </row>
    <row r="15" spans="1:29" s="229" customFormat="1" ht="18" hidden="1" customHeight="1">
      <c r="A15" s="267"/>
      <c r="B15" s="278" t="str">
        <f t="shared" si="7"/>
        <v>Limited Edition dCi 110 Energy</v>
      </c>
      <c r="C15" s="218"/>
      <c r="D15" s="279"/>
      <c r="E15" s="280" t="str">
        <f t="shared" si="8"/>
        <v>LT4 J9 K1</v>
      </c>
      <c r="F15" s="83" t="str">
        <f t="shared" si="9"/>
        <v>81 (110)</v>
      </c>
      <c r="G15" s="83">
        <f t="shared" si="12"/>
        <v>93</v>
      </c>
      <c r="H15" s="83">
        <f t="shared" si="10"/>
        <v>3.6</v>
      </c>
      <c r="I15" s="281">
        <f t="shared" si="11"/>
        <v>121262.1359223301</v>
      </c>
      <c r="J15" s="281"/>
      <c r="K15" s="282"/>
      <c r="L15" s="267"/>
      <c r="M15" s="267" t="s">
        <v>133</v>
      </c>
      <c r="N15" s="267"/>
      <c r="O15" s="267"/>
      <c r="P15" s="267">
        <v>140899.99999999997</v>
      </c>
      <c r="Q15" s="267"/>
      <c r="R15" s="267"/>
      <c r="S15" s="267"/>
      <c r="T15" s="267"/>
      <c r="U15" s="267"/>
      <c r="V15" s="267"/>
      <c r="W15" s="267"/>
      <c r="X15" s="267"/>
      <c r="Y15" s="267"/>
      <c r="Z15" s="267"/>
      <c r="AA15" s="267"/>
      <c r="AB15" s="267"/>
      <c r="AC15" s="267"/>
    </row>
    <row r="16" spans="1:29" s="229" customFormat="1" ht="18" hidden="1" customHeight="1">
      <c r="A16" s="267"/>
      <c r="B16" s="283" t="str">
        <f t="shared" si="7"/>
        <v>GT Line dCi 110 Energy</v>
      </c>
      <c r="C16" s="212"/>
      <c r="D16" s="101"/>
      <c r="E16" s="284" t="str">
        <f t="shared" si="8"/>
        <v>DL4 J9 K1</v>
      </c>
      <c r="F16" s="102" t="str">
        <f t="shared" si="9"/>
        <v>81 (110)</v>
      </c>
      <c r="G16" s="102">
        <f t="shared" si="12"/>
        <v>93</v>
      </c>
      <c r="H16" s="102">
        <f t="shared" si="10"/>
        <v>3.6</v>
      </c>
      <c r="I16" s="285">
        <f t="shared" si="11"/>
        <v>148446.60194174756</v>
      </c>
      <c r="J16" s="285"/>
      <c r="K16" s="286"/>
      <c r="L16" s="267"/>
      <c r="M16" s="267"/>
      <c r="N16" s="267"/>
      <c r="O16" s="267"/>
      <c r="P16" s="267">
        <v>152899.99999999997</v>
      </c>
      <c r="Q16" s="267" t="b">
        <f t="shared" ref="Q16:Q29" si="13">P16=K16</f>
        <v>0</v>
      </c>
      <c r="R16" s="267"/>
      <c r="S16" s="267"/>
      <c r="T16" s="267"/>
      <c r="U16" s="267"/>
      <c r="V16" s="267"/>
      <c r="W16" s="267"/>
      <c r="X16" s="267"/>
      <c r="Y16" s="267"/>
      <c r="Z16" s="267"/>
      <c r="AA16" s="267"/>
      <c r="AB16" s="267"/>
      <c r="AC16" s="267"/>
    </row>
    <row r="17" spans="1:29" s="303" customFormat="1" ht="18" hidden="1" customHeight="1">
      <c r="A17" s="267"/>
      <c r="B17" s="295" t="str">
        <f t="shared" si="7"/>
        <v>GT Line dCi 110 EDC</v>
      </c>
      <c r="C17" s="296"/>
      <c r="D17" s="297"/>
      <c r="E17" s="298" t="str">
        <f t="shared" si="8"/>
        <v>DL4 J9AK1</v>
      </c>
      <c r="F17" s="299" t="str">
        <f t="shared" si="9"/>
        <v>81 (110)</v>
      </c>
      <c r="G17" s="116">
        <f t="shared" si="3"/>
        <v>104</v>
      </c>
      <c r="H17" s="300">
        <f t="shared" si="10"/>
        <v>4</v>
      </c>
      <c r="I17" s="301">
        <f t="shared" si="11"/>
        <v>153679.24528301886</v>
      </c>
      <c r="J17" s="301"/>
      <c r="K17" s="302"/>
      <c r="L17" s="267"/>
      <c r="M17" s="267"/>
      <c r="N17" s="267"/>
      <c r="O17" s="267"/>
      <c r="P17" s="267">
        <v>162900</v>
      </c>
      <c r="Q17" s="267" t="b">
        <f t="shared" si="13"/>
        <v>0</v>
      </c>
      <c r="R17" s="267"/>
      <c r="S17" s="267"/>
      <c r="T17" s="267"/>
      <c r="U17" s="267"/>
      <c r="V17" s="267"/>
      <c r="W17" s="267"/>
      <c r="X17" s="267"/>
      <c r="Y17" s="267"/>
      <c r="Z17" s="267"/>
      <c r="AA17" s="267"/>
      <c r="AB17" s="267"/>
      <c r="AC17" s="267"/>
    </row>
    <row r="18" spans="1:29" s="303" customFormat="1" ht="18" hidden="1" customHeight="1">
      <c r="A18" s="267"/>
      <c r="B18" s="304" t="str">
        <f t="shared" si="7"/>
        <v>GT Line dCi 130 Energy</v>
      </c>
      <c r="C18" s="305"/>
      <c r="D18" s="306"/>
      <c r="E18" s="307" t="str">
        <f t="shared" si="8"/>
        <v>DL4 A3 K1</v>
      </c>
      <c r="F18" s="95" t="str">
        <f t="shared" si="9"/>
        <v>96 (130)</v>
      </c>
      <c r="G18" s="95">
        <f t="shared" si="12"/>
        <v>104</v>
      </c>
      <c r="H18" s="308">
        <f t="shared" si="10"/>
        <v>4</v>
      </c>
      <c r="I18" s="309">
        <f t="shared" si="11"/>
        <v>155566.03773584907</v>
      </c>
      <c r="J18" s="309"/>
      <c r="K18" s="310"/>
      <c r="L18" s="267"/>
      <c r="M18" s="267"/>
      <c r="N18" s="267"/>
      <c r="O18" s="267"/>
      <c r="P18" s="267">
        <v>164900</v>
      </c>
      <c r="Q18" s="267" t="b">
        <f t="shared" si="13"/>
        <v>0</v>
      </c>
      <c r="R18" s="267"/>
      <c r="S18" s="267"/>
      <c r="T18" s="267"/>
      <c r="U18" s="267"/>
      <c r="V18" s="267"/>
      <c r="W18" s="267"/>
      <c r="X18" s="267"/>
      <c r="Y18" s="267"/>
      <c r="Z18" s="267"/>
      <c r="AA18" s="267"/>
      <c r="AB18" s="267"/>
      <c r="AC18" s="267"/>
    </row>
    <row r="19" spans="1:29" s="303" customFormat="1" ht="18" hidden="1" customHeight="1">
      <c r="A19" s="267"/>
      <c r="B19" s="135"/>
      <c r="C19" s="135"/>
      <c r="D19" s="135"/>
      <c r="F19" s="199"/>
      <c r="G19" s="199"/>
      <c r="H19" s="199"/>
      <c r="I19" s="311"/>
      <c r="J19" s="311"/>
      <c r="K19" s="311"/>
      <c r="L19" s="267"/>
      <c r="M19" s="267"/>
      <c r="N19" s="267"/>
      <c r="O19" s="267"/>
      <c r="P19" s="267"/>
      <c r="Q19" s="267" t="b">
        <f t="shared" si="13"/>
        <v>1</v>
      </c>
      <c r="R19" s="267"/>
      <c r="S19" s="267"/>
      <c r="T19" s="267"/>
      <c r="U19" s="267"/>
      <c r="V19" s="267"/>
      <c r="W19" s="267"/>
      <c r="X19" s="267"/>
      <c r="Y19" s="267"/>
      <c r="Z19" s="267"/>
      <c r="AA19" s="267"/>
      <c r="AB19" s="267"/>
      <c r="AC19" s="267"/>
    </row>
    <row r="20" spans="1:29" s="229" customFormat="1" ht="18" customHeight="1">
      <c r="A20" s="267"/>
      <c r="B20" s="269" t="str">
        <f t="shared" ref="B20:B48" si="14">V_LIB_HR</f>
        <v>Model: M3K - Megane Grandtour</v>
      </c>
      <c r="C20" s="270"/>
      <c r="D20" s="271"/>
      <c r="E20" s="270"/>
      <c r="F20" s="270"/>
      <c r="G20" s="270"/>
      <c r="H20" s="270"/>
      <c r="I20" s="270"/>
      <c r="J20" s="270"/>
      <c r="K20" s="270"/>
      <c r="L20" s="267"/>
      <c r="M20" s="267"/>
      <c r="N20" s="267"/>
      <c r="O20" s="267"/>
      <c r="P20" s="267"/>
      <c r="Q20" s="267" t="b">
        <f t="shared" si="13"/>
        <v>1</v>
      </c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</row>
    <row r="21" spans="1:29" s="229" customFormat="1" ht="18" customHeight="1">
      <c r="A21" s="267"/>
      <c r="B21" s="60" t="str">
        <f t="shared" si="14"/>
        <v>Verzije s benzinskim motorom</v>
      </c>
      <c r="C21" s="60"/>
      <c r="D21" s="46"/>
      <c r="E21" s="61"/>
      <c r="F21" s="61"/>
      <c r="G21" s="62"/>
      <c r="H21" s="62"/>
      <c r="I21" s="211"/>
      <c r="J21" s="211"/>
      <c r="K21" s="211"/>
      <c r="L21" s="267"/>
      <c r="M21" s="267"/>
      <c r="N21" s="267"/>
      <c r="O21" s="267"/>
      <c r="P21" s="267"/>
      <c r="Q21" s="267" t="b">
        <f t="shared" si="13"/>
        <v>1</v>
      </c>
      <c r="R21" s="267"/>
      <c r="S21" s="267"/>
      <c r="T21" s="267"/>
      <c r="U21" s="267"/>
      <c r="V21" s="267"/>
      <c r="W21" s="267"/>
      <c r="X21" s="267"/>
      <c r="Y21" s="267"/>
      <c r="Z21" s="267"/>
      <c r="AA21" s="267"/>
      <c r="AB21" s="267"/>
      <c r="AC21" s="267"/>
    </row>
    <row r="22" spans="1:29" s="229" customFormat="1" ht="18" customHeight="1">
      <c r="A22" s="267"/>
      <c r="B22" s="272" t="str">
        <f t="shared" si="14"/>
        <v>Expression TCe 115 Energy</v>
      </c>
      <c r="C22" s="273"/>
      <c r="D22" s="274"/>
      <c r="E22" s="275" t="str">
        <f t="shared" ref="E22:E25" si="15">V_COD_HR</f>
        <v>EP4 JB K1</v>
      </c>
      <c r="F22" s="67" t="str">
        <f t="shared" ref="F22:F25" si="16">V_KW_HR</f>
        <v>85 (115)</v>
      </c>
      <c r="G22" s="67">
        <f t="shared" ref="G22:G25" si="17">V_CO_HR</f>
        <v>119</v>
      </c>
      <c r="H22" s="67">
        <f t="shared" ref="H22:H25" si="18">V_PO_HR</f>
        <v>5.3</v>
      </c>
      <c r="I22" s="276">
        <f t="shared" ref="I22:I25" si="19">V_CRO_HR</f>
        <v>119904.76190476191</v>
      </c>
      <c r="J22" s="276"/>
      <c r="K22" s="277"/>
      <c r="L22" s="267"/>
      <c r="M22" s="267"/>
      <c r="N22" s="267"/>
      <c r="O22" s="267"/>
      <c r="P22" s="267">
        <v>125900</v>
      </c>
      <c r="Q22" s="267" t="b">
        <f t="shared" si="13"/>
        <v>0</v>
      </c>
      <c r="R22" s="267"/>
      <c r="S22" s="267"/>
      <c r="T22" s="267"/>
      <c r="U22" s="267"/>
      <c r="V22" s="267"/>
      <c r="W22" s="267"/>
      <c r="X22" s="267"/>
      <c r="Y22" s="267"/>
      <c r="Z22" s="267"/>
      <c r="AA22" s="267"/>
      <c r="AB22" s="267"/>
      <c r="AC22" s="267"/>
    </row>
    <row r="23" spans="1:29" s="229" customFormat="1" ht="18" customHeight="1">
      <c r="A23" s="267"/>
      <c r="B23" s="278" t="str">
        <f t="shared" si="14"/>
        <v>Limited Edition TCe 115 Energy</v>
      </c>
      <c r="C23" s="218"/>
      <c r="D23" s="279"/>
      <c r="E23" s="280" t="str">
        <f t="shared" si="15"/>
        <v>LT4 JB K1</v>
      </c>
      <c r="F23" s="83" t="str">
        <f t="shared" si="16"/>
        <v>85 (115)</v>
      </c>
      <c r="G23" s="83">
        <f t="shared" si="17"/>
        <v>119</v>
      </c>
      <c r="H23" s="83">
        <f t="shared" si="18"/>
        <v>5.3</v>
      </c>
      <c r="I23" s="281">
        <f t="shared" si="19"/>
        <v>125619.0476190476</v>
      </c>
      <c r="J23" s="281"/>
      <c r="K23" s="282"/>
      <c r="L23" s="267"/>
      <c r="M23" s="267"/>
      <c r="N23" s="267"/>
      <c r="O23" s="267"/>
      <c r="P23" s="267">
        <v>131899.99999999997</v>
      </c>
      <c r="Q23" s="267" t="b">
        <f t="shared" si="13"/>
        <v>0</v>
      </c>
      <c r="R23" s="267"/>
      <c r="S23" s="267"/>
      <c r="T23" s="267"/>
      <c r="U23" s="267"/>
      <c r="V23" s="267"/>
      <c r="W23" s="267"/>
      <c r="X23" s="267"/>
      <c r="Y23" s="267"/>
      <c r="Z23" s="267"/>
      <c r="AA23" s="267"/>
      <c r="AB23" s="267"/>
      <c r="AC23" s="267"/>
    </row>
    <row r="24" spans="1:29" s="229" customFormat="1" ht="18" customHeight="1">
      <c r="A24" s="267"/>
      <c r="B24" s="283" t="str">
        <f t="shared" si="14"/>
        <v>GT Line TCe 115 Energy</v>
      </c>
      <c r="C24" s="212"/>
      <c r="D24" s="101"/>
      <c r="E24" s="284" t="str">
        <f t="shared" si="15"/>
        <v>DL4 JB K1</v>
      </c>
      <c r="F24" s="102" t="str">
        <f t="shared" si="16"/>
        <v>85 (115)</v>
      </c>
      <c r="G24" s="102">
        <f t="shared" si="17"/>
        <v>119</v>
      </c>
      <c r="H24" s="102">
        <f t="shared" si="18"/>
        <v>5.3</v>
      </c>
      <c r="I24" s="285">
        <f t="shared" si="19"/>
        <v>137047.61904761905</v>
      </c>
      <c r="J24" s="285"/>
      <c r="K24" s="286"/>
      <c r="L24" s="267"/>
      <c r="M24" s="267"/>
      <c r="N24" s="267"/>
      <c r="O24" s="267"/>
      <c r="P24" s="267">
        <v>143900</v>
      </c>
      <c r="Q24" s="267" t="b">
        <f t="shared" si="13"/>
        <v>0</v>
      </c>
      <c r="R24" s="267"/>
      <c r="S24" s="267"/>
      <c r="T24" s="267"/>
      <c r="U24" s="267"/>
      <c r="V24" s="267"/>
      <c r="W24" s="267"/>
      <c r="X24" s="267"/>
      <c r="Y24" s="267"/>
      <c r="Z24" s="267"/>
      <c r="AA24" s="267"/>
      <c r="AB24" s="267"/>
      <c r="AC24" s="267"/>
    </row>
    <row r="25" spans="1:29" s="229" customFormat="1" ht="18" customHeight="1">
      <c r="A25" s="267"/>
      <c r="B25" s="287" t="str">
        <f t="shared" si="14"/>
        <v>GT Line TCe 130 EDC</v>
      </c>
      <c r="C25" s="288"/>
      <c r="D25" s="289"/>
      <c r="E25" s="290" t="str">
        <f t="shared" si="15"/>
        <v>DL4 J8AK1</v>
      </c>
      <c r="F25" s="291" t="str">
        <f t="shared" si="16"/>
        <v>97 (132)</v>
      </c>
      <c r="G25" s="291">
        <f t="shared" si="17"/>
        <v>129</v>
      </c>
      <c r="H25" s="291">
        <f t="shared" si="18"/>
        <v>5.8</v>
      </c>
      <c r="I25" s="292">
        <f t="shared" si="19"/>
        <v>148055.55555555553</v>
      </c>
      <c r="J25" s="292"/>
      <c r="K25" s="293"/>
      <c r="L25" s="267"/>
      <c r="M25" s="267"/>
      <c r="N25" s="267"/>
      <c r="O25" s="267"/>
      <c r="P25" s="267">
        <v>159899.99999999997</v>
      </c>
      <c r="Q25" s="267" t="b">
        <f t="shared" si="13"/>
        <v>0</v>
      </c>
      <c r="R25" s="267"/>
      <c r="S25" s="267"/>
      <c r="T25" s="267"/>
      <c r="U25" s="267"/>
      <c r="V25" s="267"/>
      <c r="W25" s="267"/>
      <c r="X25" s="267"/>
      <c r="Y25" s="267"/>
      <c r="Z25" s="267"/>
      <c r="AA25" s="267"/>
      <c r="AB25" s="267"/>
      <c r="AC25" s="267"/>
    </row>
    <row r="26" spans="1:29" s="229" customFormat="1" ht="18" customHeight="1">
      <c r="A26" s="267"/>
      <c r="B26" s="60" t="str">
        <f t="shared" si="14"/>
        <v>Verzije s dizelskim motorom</v>
      </c>
      <c r="C26" s="60"/>
      <c r="D26" s="46"/>
      <c r="E26" s="294"/>
      <c r="F26" s="100"/>
      <c r="G26" s="100"/>
      <c r="H26" s="100"/>
      <c r="I26" s="99"/>
      <c r="J26" s="99"/>
      <c r="K26" s="99"/>
      <c r="L26" s="267"/>
      <c r="M26" s="267"/>
      <c r="N26" s="267"/>
      <c r="O26" s="267"/>
      <c r="P26" s="267"/>
      <c r="Q26" s="267" t="b">
        <f t="shared" si="13"/>
        <v>1</v>
      </c>
      <c r="R26" s="267"/>
      <c r="S26" s="267"/>
      <c r="T26" s="267"/>
      <c r="U26" s="267"/>
      <c r="V26" s="267"/>
      <c r="W26" s="267"/>
      <c r="X26" s="267"/>
      <c r="Y26" s="267"/>
      <c r="Z26" s="267"/>
      <c r="AA26" s="267"/>
      <c r="AB26" s="267"/>
      <c r="AC26" s="267"/>
    </row>
    <row r="27" spans="1:29" s="229" customFormat="1" ht="18" customHeight="1">
      <c r="A27" s="267"/>
      <c r="B27" s="283" t="str">
        <f t="shared" si="14"/>
        <v>Expression dCi 95</v>
      </c>
      <c r="C27" s="212"/>
      <c r="D27" s="101"/>
      <c r="E27" s="284" t="str">
        <f t="shared" ref="E27:E33" si="20">V_COD_HR</f>
        <v>EP4 JC K1</v>
      </c>
      <c r="F27" s="102" t="str">
        <f t="shared" ref="F27:F33" si="21">V_KW_HR</f>
        <v>70 (95)</v>
      </c>
      <c r="G27" s="102">
        <f t="shared" ref="G27" si="22">V_CO_HR</f>
        <v>93</v>
      </c>
      <c r="H27" s="102">
        <f t="shared" ref="H27:H33" si="23">V_PO_HR</f>
        <v>3.6</v>
      </c>
      <c r="I27" s="285">
        <f t="shared" ref="I27:I33" si="24">V_CRO_HR</f>
        <v>129029.12621359223</v>
      </c>
      <c r="J27" s="285"/>
      <c r="K27" s="286"/>
      <c r="L27" s="267"/>
      <c r="M27" s="267"/>
      <c r="N27" s="267"/>
      <c r="O27" s="267"/>
      <c r="P27" s="267">
        <v>132900.00000000003</v>
      </c>
      <c r="Q27" s="267" t="b">
        <f t="shared" si="13"/>
        <v>0</v>
      </c>
      <c r="R27" s="267"/>
      <c r="S27" s="267"/>
      <c r="T27" s="267"/>
      <c r="U27" s="267"/>
      <c r="V27" s="267"/>
      <c r="W27" s="267"/>
      <c r="X27" s="267"/>
      <c r="Y27" s="267"/>
      <c r="Z27" s="267"/>
      <c r="AA27" s="267"/>
      <c r="AB27" s="267"/>
      <c r="AC27" s="267"/>
    </row>
    <row r="28" spans="1:29" s="229" customFormat="1" ht="18" customHeight="1">
      <c r="A28" s="267"/>
      <c r="B28" s="278" t="str">
        <f t="shared" si="14"/>
        <v>Expression dCi 110 Energy</v>
      </c>
      <c r="C28" s="218"/>
      <c r="D28" s="279"/>
      <c r="E28" s="280" t="str">
        <f t="shared" si="20"/>
        <v>EP4 J9 K1</v>
      </c>
      <c r="F28" s="83" t="str">
        <f t="shared" si="21"/>
        <v>81 (110)</v>
      </c>
      <c r="G28" s="83">
        <f t="shared" ref="G28:G33" si="25">V_CO_HR</f>
        <v>93</v>
      </c>
      <c r="H28" s="83">
        <f t="shared" si="23"/>
        <v>3.6</v>
      </c>
      <c r="I28" s="281">
        <f t="shared" si="24"/>
        <v>136796.11650485438</v>
      </c>
      <c r="J28" s="281"/>
      <c r="K28" s="282"/>
      <c r="L28" s="267"/>
      <c r="M28" s="267"/>
      <c r="N28" s="267"/>
      <c r="O28" s="267"/>
      <c r="P28" s="267">
        <v>140899.99999999997</v>
      </c>
      <c r="Q28" s="267" t="b">
        <f t="shared" si="13"/>
        <v>0</v>
      </c>
      <c r="R28" s="267"/>
      <c r="S28" s="267"/>
      <c r="T28" s="267"/>
      <c r="U28" s="267"/>
      <c r="V28" s="267"/>
      <c r="W28" s="267"/>
      <c r="X28" s="267"/>
      <c r="Y28" s="267"/>
      <c r="Z28" s="267"/>
      <c r="AA28" s="267"/>
      <c r="AB28" s="267"/>
      <c r="AC28" s="267"/>
    </row>
    <row r="29" spans="1:29" s="229" customFormat="1" ht="18" customHeight="1">
      <c r="A29" s="267"/>
      <c r="B29" s="283" t="str">
        <f t="shared" si="14"/>
        <v>Limited Edition dCi 95</v>
      </c>
      <c r="C29" s="212"/>
      <c r="D29" s="101"/>
      <c r="E29" s="284" t="str">
        <f t="shared" si="20"/>
        <v>LT4 JC K1</v>
      </c>
      <c r="F29" s="102" t="str">
        <f t="shared" si="21"/>
        <v>70 (95)</v>
      </c>
      <c r="G29" s="102">
        <f t="shared" si="25"/>
        <v>93</v>
      </c>
      <c r="H29" s="102">
        <f t="shared" si="23"/>
        <v>3.6</v>
      </c>
      <c r="I29" s="285">
        <f t="shared" si="24"/>
        <v>134854.36893203884</v>
      </c>
      <c r="J29" s="285"/>
      <c r="K29" s="286"/>
      <c r="L29" s="267"/>
      <c r="M29" s="267"/>
      <c r="N29" s="267"/>
      <c r="O29" s="267"/>
      <c r="P29" s="267">
        <v>138900</v>
      </c>
      <c r="Q29" s="267" t="b">
        <f t="shared" si="13"/>
        <v>0</v>
      </c>
      <c r="R29" s="267"/>
      <c r="S29" s="267"/>
      <c r="T29" s="267"/>
      <c r="U29" s="267"/>
      <c r="V29" s="267"/>
      <c r="W29" s="267"/>
      <c r="X29" s="267"/>
      <c r="Y29" s="267"/>
      <c r="Z29" s="267"/>
      <c r="AA29" s="267"/>
      <c r="AB29" s="267"/>
      <c r="AC29" s="267"/>
    </row>
    <row r="30" spans="1:29" s="229" customFormat="1" ht="18" customHeight="1">
      <c r="A30" s="267"/>
      <c r="B30" s="278" t="str">
        <f t="shared" si="14"/>
        <v>Limited Edition dCi 110 Energy</v>
      </c>
      <c r="C30" s="218"/>
      <c r="D30" s="279"/>
      <c r="E30" s="280" t="str">
        <f t="shared" si="20"/>
        <v>LT4 J9 K1</v>
      </c>
      <c r="F30" s="83" t="str">
        <f t="shared" si="21"/>
        <v>81 (110)</v>
      </c>
      <c r="G30" s="83">
        <f t="shared" si="25"/>
        <v>93</v>
      </c>
      <c r="H30" s="83">
        <f t="shared" si="23"/>
        <v>3.6</v>
      </c>
      <c r="I30" s="281">
        <f t="shared" si="24"/>
        <v>126116.50485436893</v>
      </c>
      <c r="J30" s="281"/>
      <c r="K30" s="282"/>
      <c r="L30" s="267"/>
      <c r="M30" s="267" t="s">
        <v>133</v>
      </c>
      <c r="N30" s="267"/>
      <c r="O30" s="267"/>
      <c r="P30" s="267">
        <v>146899.99999999997</v>
      </c>
      <c r="Q30" s="267"/>
      <c r="R30" s="267"/>
      <c r="S30" s="267"/>
      <c r="T30" s="267"/>
      <c r="U30" s="267"/>
      <c r="V30" s="267"/>
      <c r="W30" s="267"/>
      <c r="X30" s="267"/>
      <c r="Y30" s="267"/>
      <c r="Z30" s="267"/>
      <c r="AA30" s="267"/>
      <c r="AB30" s="267"/>
      <c r="AC30" s="267"/>
    </row>
    <row r="31" spans="1:29" s="229" customFormat="1" ht="18" customHeight="1">
      <c r="A31" s="267"/>
      <c r="B31" s="283" t="str">
        <f t="shared" si="14"/>
        <v>GT Line dCi 110 Energy</v>
      </c>
      <c r="C31" s="212"/>
      <c r="D31" s="101"/>
      <c r="E31" s="284" t="str">
        <f t="shared" si="20"/>
        <v>DL4 J9 K1</v>
      </c>
      <c r="F31" s="102" t="str">
        <f t="shared" si="21"/>
        <v>81 (110)</v>
      </c>
      <c r="G31" s="102">
        <f t="shared" si="25"/>
        <v>93</v>
      </c>
      <c r="H31" s="102">
        <f t="shared" si="23"/>
        <v>3.6</v>
      </c>
      <c r="I31" s="285">
        <f t="shared" si="24"/>
        <v>151333.33333333334</v>
      </c>
      <c r="J31" s="285"/>
      <c r="K31" s="286"/>
      <c r="L31" s="267"/>
      <c r="M31" s="267"/>
      <c r="N31" s="267"/>
      <c r="O31" s="267"/>
      <c r="P31" s="267">
        <v>158900</v>
      </c>
      <c r="Q31" s="267" t="b">
        <f t="shared" ref="Q31:Q48" si="26">P31=K31</f>
        <v>0</v>
      </c>
      <c r="R31" s="267"/>
      <c r="S31" s="267"/>
      <c r="T31" s="267"/>
      <c r="U31" s="267"/>
      <c r="V31" s="267"/>
      <c r="W31" s="267"/>
      <c r="X31" s="267"/>
      <c r="Y31" s="267"/>
      <c r="Z31" s="267"/>
      <c r="AA31" s="267"/>
      <c r="AB31" s="267"/>
      <c r="AC31" s="267"/>
    </row>
    <row r="32" spans="1:29" s="303" customFormat="1" ht="18" customHeight="1">
      <c r="A32" s="267"/>
      <c r="B32" s="295" t="str">
        <f t="shared" si="14"/>
        <v>GT Line dCi 110 EDC</v>
      </c>
      <c r="C32" s="296"/>
      <c r="D32" s="297"/>
      <c r="E32" s="298" t="str">
        <f t="shared" si="20"/>
        <v>DL4 J9AK1</v>
      </c>
      <c r="F32" s="299" t="str">
        <f t="shared" si="21"/>
        <v>81 (110)</v>
      </c>
      <c r="G32" s="116">
        <f t="shared" si="25"/>
        <v>104</v>
      </c>
      <c r="H32" s="300">
        <f t="shared" si="23"/>
        <v>4</v>
      </c>
      <c r="I32" s="301">
        <f t="shared" si="24"/>
        <v>159339.62264150943</v>
      </c>
      <c r="J32" s="301"/>
      <c r="K32" s="302"/>
      <c r="L32" s="267"/>
      <c r="M32" s="267"/>
      <c r="N32" s="267"/>
      <c r="O32" s="267"/>
      <c r="P32" s="267">
        <v>168900</v>
      </c>
      <c r="Q32" s="267" t="b">
        <f t="shared" si="26"/>
        <v>0</v>
      </c>
      <c r="R32" s="267"/>
      <c r="S32" s="267"/>
      <c r="T32" s="267"/>
      <c r="U32" s="267"/>
      <c r="V32" s="267"/>
      <c r="W32" s="267"/>
      <c r="X32" s="267"/>
      <c r="Y32" s="267"/>
      <c r="Z32" s="267"/>
      <c r="AA32" s="267"/>
      <c r="AB32" s="267"/>
      <c r="AC32" s="267"/>
    </row>
    <row r="33" spans="1:29" s="303" customFormat="1" ht="18" customHeight="1">
      <c r="A33" s="267"/>
      <c r="B33" s="304" t="str">
        <f t="shared" si="14"/>
        <v>GT Line dCi 130 Energy</v>
      </c>
      <c r="C33" s="305"/>
      <c r="D33" s="306"/>
      <c r="E33" s="312" t="str">
        <f t="shared" si="20"/>
        <v>DL4 A3 K1</v>
      </c>
      <c r="F33" s="95" t="str">
        <f t="shared" si="21"/>
        <v>96 (130)</v>
      </c>
      <c r="G33" s="95">
        <f t="shared" si="25"/>
        <v>104</v>
      </c>
      <c r="H33" s="308">
        <f t="shared" si="23"/>
        <v>4</v>
      </c>
      <c r="I33" s="309">
        <f t="shared" si="24"/>
        <v>161226.41509433964</v>
      </c>
      <c r="J33" s="309"/>
      <c r="K33" s="310"/>
      <c r="L33" s="267"/>
      <c r="M33" s="267"/>
      <c r="N33" s="267"/>
      <c r="O33" s="267"/>
      <c r="P33" s="267">
        <v>170900.00000000003</v>
      </c>
      <c r="Q33" s="267" t="b">
        <f t="shared" si="26"/>
        <v>0</v>
      </c>
      <c r="R33" s="267"/>
      <c r="S33" s="267"/>
      <c r="T33" s="267"/>
      <c r="U33" s="267"/>
      <c r="V33" s="267"/>
      <c r="W33" s="267"/>
      <c r="X33" s="267"/>
      <c r="Y33" s="267"/>
      <c r="Z33" s="267"/>
      <c r="AA33" s="267"/>
      <c r="AB33" s="267"/>
      <c r="AC33" s="267"/>
    </row>
    <row r="34" spans="1:29" s="303" customFormat="1" ht="18" customHeight="1">
      <c r="A34" s="267"/>
      <c r="B34" s="135"/>
      <c r="C34" s="135"/>
      <c r="D34" s="135"/>
      <c r="F34" s="199"/>
      <c r="G34" s="199"/>
      <c r="H34" s="199"/>
      <c r="I34" s="311"/>
      <c r="J34" s="311"/>
      <c r="K34" s="311"/>
      <c r="L34" s="267"/>
      <c r="M34" s="267"/>
      <c r="N34" s="267"/>
      <c r="O34" s="267"/>
      <c r="P34" s="267"/>
      <c r="Q34" s="267" t="b">
        <f t="shared" si="26"/>
        <v>1</v>
      </c>
      <c r="R34" s="267"/>
      <c r="S34" s="267"/>
      <c r="T34" s="267"/>
      <c r="U34" s="267"/>
      <c r="V34" s="267"/>
      <c r="W34" s="267"/>
      <c r="X34" s="267"/>
      <c r="Y34" s="267"/>
      <c r="Z34" s="267"/>
      <c r="AA34" s="267"/>
      <c r="AB34" s="267"/>
      <c r="AC34" s="267"/>
    </row>
    <row r="35" spans="1:29" s="229" customFormat="1" ht="18" customHeight="1">
      <c r="A35" s="267"/>
      <c r="B35" s="269" t="str">
        <f t="shared" si="14"/>
        <v>Model: M3D - Megane Coupe</v>
      </c>
      <c r="C35" s="270"/>
      <c r="D35" s="271"/>
      <c r="E35" s="270"/>
      <c r="F35" s="270"/>
      <c r="G35" s="270"/>
      <c r="H35" s="270"/>
      <c r="I35" s="270"/>
      <c r="J35" s="270"/>
      <c r="K35" s="270"/>
      <c r="L35" s="267"/>
      <c r="M35" s="267"/>
      <c r="N35" s="267"/>
      <c r="O35" s="267"/>
      <c r="P35" s="267"/>
      <c r="Q35" s="267" t="b">
        <f t="shared" si="26"/>
        <v>1</v>
      </c>
      <c r="R35" s="267"/>
      <c r="S35" s="267"/>
      <c r="T35" s="267"/>
      <c r="U35" s="267"/>
      <c r="V35" s="267"/>
      <c r="W35" s="267"/>
      <c r="X35" s="267"/>
      <c r="Y35" s="267"/>
      <c r="Z35" s="267"/>
      <c r="AA35" s="267"/>
      <c r="AB35" s="267"/>
      <c r="AC35" s="267"/>
    </row>
    <row r="36" spans="1:29" s="229" customFormat="1" ht="18" customHeight="1">
      <c r="A36" s="267"/>
      <c r="B36" s="60" t="str">
        <f t="shared" si="14"/>
        <v>Verzije s benzinskim motorom</v>
      </c>
      <c r="C36" s="60"/>
      <c r="D36" s="46"/>
      <c r="E36" s="61"/>
      <c r="F36" s="61"/>
      <c r="G36" s="62"/>
      <c r="H36" s="62"/>
      <c r="I36" s="211"/>
      <c r="J36" s="211"/>
      <c r="K36" s="211"/>
      <c r="L36" s="267"/>
      <c r="M36" s="267"/>
      <c r="N36" s="267"/>
      <c r="O36" s="267"/>
      <c r="P36" s="267"/>
      <c r="Q36" s="267" t="b">
        <f t="shared" si="26"/>
        <v>1</v>
      </c>
      <c r="R36" s="267"/>
      <c r="S36" s="267"/>
      <c r="T36" s="267"/>
      <c r="U36" s="267"/>
      <c r="V36" s="267"/>
      <c r="W36" s="267"/>
      <c r="X36" s="267"/>
      <c r="Y36" s="267"/>
      <c r="Z36" s="267"/>
      <c r="AA36" s="267"/>
      <c r="AB36" s="267"/>
      <c r="AC36" s="267"/>
    </row>
    <row r="37" spans="1:29" s="229" customFormat="1" ht="18" customHeight="1">
      <c r="A37" s="267"/>
      <c r="B37" s="272" t="str">
        <f t="shared" si="14"/>
        <v>Expression TCe 115 Energy</v>
      </c>
      <c r="C37" s="273"/>
      <c r="D37" s="274"/>
      <c r="E37" s="275" t="str">
        <f>V_COD_HR</f>
        <v>EX4 JB K1</v>
      </c>
      <c r="F37" s="67" t="str">
        <f>V_KW_HR</f>
        <v>85 (115)</v>
      </c>
      <c r="G37" s="67">
        <f>V_CO_HR</f>
        <v>119</v>
      </c>
      <c r="H37" s="67">
        <f>V_PO_HR</f>
        <v>5.3</v>
      </c>
      <c r="I37" s="276">
        <f>V_CRO_HR</f>
        <v>118000</v>
      </c>
      <c r="J37" s="276"/>
      <c r="K37" s="277"/>
      <c r="L37" s="267"/>
      <c r="M37" s="267"/>
      <c r="N37" s="267"/>
      <c r="O37" s="267"/>
      <c r="P37" s="267">
        <v>123900</v>
      </c>
      <c r="Q37" s="267" t="b">
        <f t="shared" si="26"/>
        <v>0</v>
      </c>
      <c r="R37" s="267"/>
      <c r="S37" s="267"/>
      <c r="T37" s="267"/>
      <c r="U37" s="267"/>
      <c r="V37" s="267"/>
      <c r="W37" s="267"/>
      <c r="X37" s="267"/>
      <c r="Y37" s="267"/>
      <c r="Z37" s="267"/>
      <c r="AA37" s="267"/>
      <c r="AB37" s="267"/>
      <c r="AC37" s="267"/>
    </row>
    <row r="38" spans="1:29" s="229" customFormat="1" ht="18" customHeight="1">
      <c r="A38" s="267"/>
      <c r="B38" s="278" t="str">
        <f t="shared" si="14"/>
        <v>Limited Edition TCe 115 Energy</v>
      </c>
      <c r="C38" s="218"/>
      <c r="D38" s="279"/>
      <c r="E38" s="280" t="str">
        <f t="shared" ref="E38" si="27">V_COD_HR</f>
        <v>LT4 JB K1</v>
      </c>
      <c r="F38" s="83" t="str">
        <f t="shared" ref="F38" si="28">V_KW_HR</f>
        <v>85 (115)</v>
      </c>
      <c r="G38" s="83">
        <f t="shared" ref="G38" si="29">V_CO_HR</f>
        <v>119</v>
      </c>
      <c r="H38" s="83">
        <f t="shared" ref="H38" si="30">V_PO_HR</f>
        <v>5.3</v>
      </c>
      <c r="I38" s="281">
        <f t="shared" ref="I38" si="31">V_CRO_HR</f>
        <v>123714.28571428571</v>
      </c>
      <c r="J38" s="281"/>
      <c r="K38" s="282"/>
      <c r="L38" s="267"/>
      <c r="M38" s="267"/>
      <c r="N38" s="267"/>
      <c r="O38" s="267"/>
      <c r="P38" s="267">
        <v>129900</v>
      </c>
      <c r="Q38" s="267" t="b">
        <f t="shared" si="26"/>
        <v>0</v>
      </c>
      <c r="R38" s="267"/>
      <c r="S38" s="267"/>
      <c r="T38" s="267"/>
      <c r="U38" s="267"/>
      <c r="V38" s="267"/>
      <c r="W38" s="267"/>
      <c r="X38" s="267"/>
      <c r="Y38" s="267"/>
      <c r="Z38" s="267"/>
      <c r="AA38" s="267"/>
      <c r="AB38" s="267"/>
      <c r="AC38" s="267"/>
    </row>
    <row r="39" spans="1:29" s="229" customFormat="1" ht="18" customHeight="1">
      <c r="A39" s="267"/>
      <c r="B39" s="283" t="str">
        <f t="shared" si="14"/>
        <v>GT Line TCe 115 Energy</v>
      </c>
      <c r="C39" s="212"/>
      <c r="D39" s="101"/>
      <c r="E39" s="284" t="str">
        <f>V_COD_HR</f>
        <v>DL4 JB K1</v>
      </c>
      <c r="F39" s="102" t="str">
        <f>V_KW_HR</f>
        <v>85 (115)</v>
      </c>
      <c r="G39" s="102">
        <f>V_CO_HR</f>
        <v>119</v>
      </c>
      <c r="H39" s="102">
        <f>V_PO_HR</f>
        <v>5.3</v>
      </c>
      <c r="I39" s="285">
        <f>V_CRO_HR</f>
        <v>133238.09523809524</v>
      </c>
      <c r="J39" s="285"/>
      <c r="K39" s="286"/>
      <c r="L39" s="267"/>
      <c r="M39" s="267"/>
      <c r="N39" s="267"/>
      <c r="O39" s="267"/>
      <c r="P39" s="267">
        <v>139900</v>
      </c>
      <c r="Q39" s="267" t="b">
        <f t="shared" si="26"/>
        <v>0</v>
      </c>
      <c r="R39" s="267"/>
      <c r="S39" s="267"/>
      <c r="T39" s="267"/>
      <c r="U39" s="267"/>
      <c r="V39" s="267"/>
      <c r="W39" s="267"/>
      <c r="X39" s="267"/>
      <c r="Y39" s="267"/>
      <c r="Z39" s="267"/>
      <c r="AA39" s="267"/>
      <c r="AB39" s="267"/>
      <c r="AC39" s="267"/>
    </row>
    <row r="40" spans="1:29" s="229" customFormat="1" ht="18" customHeight="1">
      <c r="A40" s="267"/>
      <c r="B40" s="287" t="str">
        <f t="shared" si="14"/>
        <v>GT Line TCe 130 EDC</v>
      </c>
      <c r="C40" s="288"/>
      <c r="D40" s="289"/>
      <c r="E40" s="290" t="str">
        <f>V_COD_HR</f>
        <v>DL4 J8AK1</v>
      </c>
      <c r="F40" s="291" t="str">
        <f>V_KW_HR</f>
        <v>97 (132)</v>
      </c>
      <c r="G40" s="291">
        <f>V_CO_HR</f>
        <v>129</v>
      </c>
      <c r="H40" s="291">
        <f>V_PO_HR</f>
        <v>5.8</v>
      </c>
      <c r="I40" s="292">
        <f>V_CRO_HR</f>
        <v>146203.70370370371</v>
      </c>
      <c r="J40" s="292"/>
      <c r="K40" s="293"/>
      <c r="L40" s="267"/>
      <c r="M40" s="267"/>
      <c r="N40" s="267"/>
      <c r="O40" s="267"/>
      <c r="P40" s="267">
        <v>157900</v>
      </c>
      <c r="Q40" s="267" t="b">
        <f t="shared" si="26"/>
        <v>0</v>
      </c>
      <c r="R40" s="267"/>
      <c r="S40" s="267"/>
      <c r="T40" s="267"/>
      <c r="U40" s="267"/>
      <c r="V40" s="267"/>
      <c r="W40" s="267"/>
      <c r="X40" s="267"/>
      <c r="Y40" s="267"/>
      <c r="Z40" s="267"/>
      <c r="AA40" s="267"/>
      <c r="AB40" s="267"/>
      <c r="AC40" s="267"/>
    </row>
    <row r="41" spans="1:29" s="229" customFormat="1" ht="18" customHeight="1">
      <c r="A41" s="267"/>
      <c r="B41" s="60" t="str">
        <f t="shared" si="14"/>
        <v>Verzije s dizelskim motorom</v>
      </c>
      <c r="C41" s="60"/>
      <c r="D41" s="46"/>
      <c r="E41" s="294"/>
      <c r="F41" s="100"/>
      <c r="G41" s="100"/>
      <c r="H41" s="100"/>
      <c r="I41" s="99"/>
      <c r="J41" s="99"/>
      <c r="K41" s="99"/>
      <c r="L41" s="267"/>
      <c r="M41" s="267"/>
      <c r="N41" s="267"/>
      <c r="O41" s="267"/>
      <c r="P41" s="267"/>
      <c r="Q41" s="267" t="b">
        <f t="shared" si="26"/>
        <v>1</v>
      </c>
      <c r="R41" s="267"/>
      <c r="S41" s="267"/>
      <c r="T41" s="267"/>
      <c r="U41" s="267"/>
      <c r="V41" s="267"/>
      <c r="W41" s="267"/>
      <c r="X41" s="267"/>
      <c r="Y41" s="267"/>
      <c r="Z41" s="267"/>
      <c r="AA41" s="267"/>
      <c r="AB41" s="267"/>
      <c r="AC41" s="267"/>
    </row>
    <row r="42" spans="1:29" s="229" customFormat="1" ht="18" customHeight="1">
      <c r="A42" s="267"/>
      <c r="B42" s="283" t="str">
        <f t="shared" si="14"/>
        <v>Expression dCi 95</v>
      </c>
      <c r="C42" s="212"/>
      <c r="D42" s="101"/>
      <c r="E42" s="284" t="str">
        <f>V_COD_HR</f>
        <v>EX4 JC K1</v>
      </c>
      <c r="F42" s="102" t="str">
        <f>V_KW_HR</f>
        <v>70 (95)</v>
      </c>
      <c r="G42" s="102">
        <f t="shared" ref="G42" si="32">V_CO_HR</f>
        <v>93</v>
      </c>
      <c r="H42" s="102">
        <f>V_PO_HR</f>
        <v>3.6</v>
      </c>
      <c r="I42" s="285">
        <f>V_CRO_HR</f>
        <v>127087.3786407767</v>
      </c>
      <c r="J42" s="285"/>
      <c r="K42" s="286"/>
      <c r="L42" s="267"/>
      <c r="M42" s="267"/>
      <c r="N42" s="267"/>
      <c r="O42" s="267"/>
      <c r="P42" s="267">
        <v>130900.00000000001</v>
      </c>
      <c r="Q42" s="267" t="b">
        <f t="shared" si="26"/>
        <v>0</v>
      </c>
      <c r="R42" s="267"/>
      <c r="S42" s="267"/>
      <c r="T42" s="267"/>
      <c r="U42" s="267"/>
      <c r="V42" s="267"/>
      <c r="W42" s="267"/>
      <c r="X42" s="267"/>
      <c r="Y42" s="267"/>
      <c r="Z42" s="267"/>
      <c r="AA42" s="267"/>
      <c r="AB42" s="267"/>
      <c r="AC42" s="267"/>
    </row>
    <row r="43" spans="1:29" s="229" customFormat="1" ht="18" customHeight="1">
      <c r="A43" s="267"/>
      <c r="B43" s="278" t="str">
        <f t="shared" si="14"/>
        <v>Expression dCi 110 Energy</v>
      </c>
      <c r="C43" s="218"/>
      <c r="D43" s="279"/>
      <c r="E43" s="280" t="str">
        <f>V_COD_HR</f>
        <v>EX4 J9 K1</v>
      </c>
      <c r="F43" s="83" t="str">
        <f>V_KW_HR</f>
        <v>81 (110)</v>
      </c>
      <c r="G43" s="83">
        <f>V_CO_HR</f>
        <v>93</v>
      </c>
      <c r="H43" s="83">
        <f>V_PO_HR</f>
        <v>3.6</v>
      </c>
      <c r="I43" s="281">
        <f>V_CRO_HR</f>
        <v>134854.36893203884</v>
      </c>
      <c r="J43" s="281"/>
      <c r="K43" s="282"/>
      <c r="L43" s="267"/>
      <c r="M43" s="267"/>
      <c r="N43" s="267"/>
      <c r="O43" s="267"/>
      <c r="P43" s="267">
        <v>138900</v>
      </c>
      <c r="Q43" s="267" t="b">
        <f t="shared" si="26"/>
        <v>0</v>
      </c>
      <c r="R43" s="267"/>
      <c r="S43" s="267"/>
      <c r="T43" s="267"/>
      <c r="U43" s="267"/>
      <c r="V43" s="267"/>
      <c r="W43" s="267"/>
      <c r="X43" s="267"/>
      <c r="Y43" s="267"/>
      <c r="Z43" s="267"/>
      <c r="AA43" s="267"/>
      <c r="AB43" s="267"/>
      <c r="AC43" s="267"/>
    </row>
    <row r="44" spans="1:29" s="229" customFormat="1" ht="18" customHeight="1">
      <c r="A44" s="267"/>
      <c r="B44" s="283" t="str">
        <f t="shared" si="14"/>
        <v>Limited Edition dCi 95</v>
      </c>
      <c r="C44" s="212"/>
      <c r="D44" s="101"/>
      <c r="E44" s="284" t="str">
        <f t="shared" ref="E44:E45" si="33">V_COD_HR</f>
        <v>LT4 JC K1</v>
      </c>
      <c r="F44" s="102" t="str">
        <f t="shared" ref="F44:F45" si="34">V_KW_HR</f>
        <v>70 (95)</v>
      </c>
      <c r="G44" s="102">
        <f t="shared" ref="G44" si="35">V_CO_HR</f>
        <v>93</v>
      </c>
      <c r="H44" s="102">
        <f t="shared" ref="H44:H45" si="36">V_PO_HR</f>
        <v>3.6</v>
      </c>
      <c r="I44" s="285">
        <f t="shared" ref="I44:I45" si="37">V_CRO_HR</f>
        <v>132912.6213592233</v>
      </c>
      <c r="J44" s="285"/>
      <c r="K44" s="286"/>
      <c r="L44" s="267"/>
      <c r="M44" s="267"/>
      <c r="N44" s="267"/>
      <c r="O44" s="267"/>
      <c r="P44" s="267">
        <v>136900.00000000003</v>
      </c>
      <c r="Q44" s="267" t="b">
        <f t="shared" si="26"/>
        <v>0</v>
      </c>
      <c r="R44" s="267"/>
      <c r="S44" s="267"/>
      <c r="T44" s="267"/>
      <c r="U44" s="267"/>
      <c r="V44" s="267"/>
      <c r="W44" s="267"/>
      <c r="X44" s="267"/>
      <c r="Y44" s="267"/>
      <c r="Z44" s="267"/>
      <c r="AA44" s="267"/>
      <c r="AB44" s="267"/>
      <c r="AC44" s="267"/>
    </row>
    <row r="45" spans="1:29" s="229" customFormat="1" ht="18" customHeight="1">
      <c r="A45" s="267"/>
      <c r="B45" s="278" t="str">
        <f t="shared" si="14"/>
        <v>Limited Edition dCi 110 Energy</v>
      </c>
      <c r="C45" s="218"/>
      <c r="D45" s="279"/>
      <c r="E45" s="280" t="str">
        <f t="shared" si="33"/>
        <v>LT4 J9 K1</v>
      </c>
      <c r="F45" s="83" t="str">
        <f t="shared" si="34"/>
        <v>81 (110)</v>
      </c>
      <c r="G45" s="83">
        <f t="shared" ref="G45" si="38">V_CO_HR</f>
        <v>93</v>
      </c>
      <c r="H45" s="83">
        <f t="shared" si="36"/>
        <v>3.6</v>
      </c>
      <c r="I45" s="281">
        <f t="shared" si="37"/>
        <v>140679.61165048543</v>
      </c>
      <c r="J45" s="281"/>
      <c r="K45" s="282"/>
      <c r="L45" s="267"/>
      <c r="M45" s="267"/>
      <c r="N45" s="267"/>
      <c r="O45" s="267"/>
      <c r="P45" s="267">
        <v>144900</v>
      </c>
      <c r="Q45" s="267" t="b">
        <f t="shared" si="26"/>
        <v>0</v>
      </c>
      <c r="R45" s="267"/>
      <c r="S45" s="267"/>
      <c r="T45" s="267"/>
      <c r="U45" s="267"/>
      <c r="V45" s="267"/>
      <c r="W45" s="267"/>
      <c r="X45" s="267"/>
      <c r="Y45" s="267"/>
      <c r="Z45" s="267"/>
      <c r="AA45" s="267"/>
      <c r="AB45" s="267"/>
      <c r="AC45" s="267"/>
    </row>
    <row r="46" spans="1:29" s="229" customFormat="1" ht="18" customHeight="1">
      <c r="A46" s="267"/>
      <c r="B46" s="283" t="str">
        <f t="shared" si="14"/>
        <v>GT Line dCi 110 Energy</v>
      </c>
      <c r="C46" s="212"/>
      <c r="D46" s="101"/>
      <c r="E46" s="284" t="str">
        <f>V_COD_HR</f>
        <v>DL4 J9 K1</v>
      </c>
      <c r="F46" s="102" t="str">
        <f>V_KW_HR</f>
        <v>81 (110)</v>
      </c>
      <c r="G46" s="102">
        <f>V_CO_HR</f>
        <v>93</v>
      </c>
      <c r="H46" s="102">
        <f>V_PO_HR</f>
        <v>3.6</v>
      </c>
      <c r="I46" s="285">
        <f>V_CRO_HR</f>
        <v>151333.33333333334</v>
      </c>
      <c r="J46" s="285"/>
      <c r="K46" s="286"/>
      <c r="L46" s="267"/>
      <c r="M46" s="267"/>
      <c r="N46" s="267"/>
      <c r="O46" s="267"/>
      <c r="P46" s="267">
        <v>158900</v>
      </c>
      <c r="Q46" s="267" t="b">
        <f t="shared" si="26"/>
        <v>0</v>
      </c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</row>
    <row r="47" spans="1:29" s="303" customFormat="1" ht="18" customHeight="1">
      <c r="A47" s="267"/>
      <c r="B47" s="295" t="str">
        <f t="shared" si="14"/>
        <v>GT Line dCi 110 EDC</v>
      </c>
      <c r="C47" s="296"/>
      <c r="D47" s="297"/>
      <c r="E47" s="298" t="str">
        <f>V_COD_HR</f>
        <v>DL4 J9AK1</v>
      </c>
      <c r="F47" s="299" t="str">
        <f>V_KW_HR</f>
        <v>81 (110)</v>
      </c>
      <c r="G47" s="116">
        <f>V_CO_HR</f>
        <v>104</v>
      </c>
      <c r="H47" s="300">
        <f>V_PO_HR</f>
        <v>4</v>
      </c>
      <c r="I47" s="301">
        <f>V_CRO_HR</f>
        <v>157452.83018867925</v>
      </c>
      <c r="J47" s="301"/>
      <c r="K47" s="302"/>
      <c r="L47" s="267"/>
      <c r="M47" s="267"/>
      <c r="N47" s="267"/>
      <c r="O47" s="267"/>
      <c r="P47" s="267">
        <v>166900</v>
      </c>
      <c r="Q47" s="267" t="b">
        <f t="shared" si="26"/>
        <v>0</v>
      </c>
      <c r="R47" s="267"/>
      <c r="S47" s="267"/>
      <c r="T47" s="267"/>
      <c r="U47" s="267"/>
      <c r="V47" s="267"/>
      <c r="W47" s="267"/>
      <c r="X47" s="267"/>
      <c r="Y47" s="267"/>
      <c r="Z47" s="267"/>
      <c r="AA47" s="267"/>
      <c r="AB47" s="267"/>
      <c r="AC47" s="267"/>
    </row>
    <row r="48" spans="1:29" s="303" customFormat="1" ht="18" customHeight="1">
      <c r="A48" s="267"/>
      <c r="B48" s="304" t="str">
        <f t="shared" si="14"/>
        <v>GT Line dCi 130 Energy</v>
      </c>
      <c r="C48" s="305"/>
      <c r="D48" s="306"/>
      <c r="E48" s="312" t="str">
        <f>V_COD_HR</f>
        <v>DL4 A3 K1</v>
      </c>
      <c r="F48" s="95" t="str">
        <f>V_KW_HR</f>
        <v>96 (130)</v>
      </c>
      <c r="G48" s="95">
        <f>V_CO_HR</f>
        <v>104</v>
      </c>
      <c r="H48" s="308">
        <f>V_PO_HR</f>
        <v>4</v>
      </c>
      <c r="I48" s="309">
        <f>V_CRO_HR</f>
        <v>159339.62264150943</v>
      </c>
      <c r="J48" s="309"/>
      <c r="K48" s="310"/>
      <c r="L48" s="267"/>
      <c r="M48" s="267"/>
      <c r="N48" s="267"/>
      <c r="O48" s="267"/>
      <c r="P48" s="267">
        <v>168900</v>
      </c>
      <c r="Q48" s="267" t="b">
        <f t="shared" si="26"/>
        <v>0</v>
      </c>
      <c r="R48" s="267"/>
      <c r="S48" s="267"/>
      <c r="T48" s="267"/>
      <c r="U48" s="267"/>
      <c r="V48" s="267"/>
      <c r="W48" s="267"/>
      <c r="X48" s="267"/>
      <c r="Y48" s="267"/>
      <c r="Z48" s="267"/>
      <c r="AA48" s="267"/>
      <c r="AB48" s="267"/>
      <c r="AC48" s="267"/>
    </row>
    <row r="49" spans="1:29" s="229" customFormat="1" ht="9.75" customHeight="1">
      <c r="A49" s="267"/>
      <c r="B49" s="46"/>
      <c r="C49" s="46"/>
      <c r="D49" s="46"/>
      <c r="E49" s="46"/>
      <c r="F49" s="46"/>
      <c r="G49" s="46"/>
      <c r="H49" s="46"/>
      <c r="I49" s="99"/>
      <c r="J49" s="99"/>
      <c r="K49" s="99"/>
      <c r="L49" s="267"/>
      <c r="M49" s="267"/>
      <c r="N49" s="267"/>
      <c r="O49" s="267"/>
      <c r="P49" s="267"/>
      <c r="Q49" s="267"/>
      <c r="R49" s="267"/>
      <c r="S49" s="267"/>
      <c r="T49" s="267"/>
      <c r="U49" s="267"/>
      <c r="V49" s="267"/>
      <c r="W49" s="267"/>
      <c r="X49" s="267"/>
      <c r="Y49" s="267"/>
      <c r="Z49" s="267"/>
      <c r="AA49" s="267"/>
      <c r="AB49" s="267"/>
      <c r="AC49" s="267"/>
    </row>
    <row r="50" spans="1:29" s="229" customFormat="1" ht="24">
      <c r="A50" s="267"/>
      <c r="B50" s="60" t="str">
        <f>V_LIB_HR</f>
        <v>Produženo jamstvo</v>
      </c>
      <c r="C50" s="60"/>
      <c r="D50" s="46"/>
      <c r="E50" s="46"/>
      <c r="F50" s="46"/>
      <c r="G50" s="46"/>
      <c r="H50" s="46"/>
      <c r="I50" s="99"/>
      <c r="J50" s="64" t="s">
        <v>134</v>
      </c>
      <c r="K50" s="64" t="s">
        <v>49</v>
      </c>
      <c r="L50" s="267"/>
      <c r="M50" s="267"/>
      <c r="N50" s="267"/>
      <c r="O50" s="267"/>
      <c r="P50" s="267"/>
      <c r="Q50" s="267"/>
      <c r="R50" s="267"/>
      <c r="S50" s="267"/>
      <c r="T50" s="267"/>
      <c r="U50" s="267"/>
      <c r="V50" s="267"/>
      <c r="W50" s="267"/>
      <c r="X50" s="267"/>
      <c r="Y50" s="267"/>
      <c r="Z50" s="267"/>
      <c r="AA50" s="267"/>
      <c r="AB50" s="267"/>
      <c r="AC50" s="267"/>
    </row>
    <row r="51" spans="1:29" s="229" customFormat="1" ht="18" customHeight="1">
      <c r="A51" s="267"/>
      <c r="B51" s="272" t="str">
        <f>V_LIB_HR</f>
        <v>5 godina ili 100.000 km</v>
      </c>
      <c r="C51" s="273"/>
      <c r="D51" s="273"/>
      <c r="E51" s="313"/>
      <c r="F51" s="314"/>
      <c r="G51" s="314"/>
      <c r="H51" s="314"/>
      <c r="I51" s="314"/>
      <c r="J51" s="276">
        <f>K51/1.25</f>
        <v>4240</v>
      </c>
      <c r="K51" s="277">
        <f>V_CRO_HR</f>
        <v>5300</v>
      </c>
      <c r="L51" s="267"/>
      <c r="M51" s="267"/>
      <c r="N51" s="267"/>
      <c r="O51" s="267"/>
      <c r="P51" s="267"/>
      <c r="Q51" s="267"/>
      <c r="R51" s="267"/>
      <c r="S51" s="267"/>
      <c r="T51" s="267"/>
      <c r="U51" s="267"/>
      <c r="V51" s="267"/>
      <c r="W51" s="267"/>
      <c r="X51" s="267"/>
      <c r="Y51" s="267"/>
      <c r="Z51" s="267"/>
      <c r="AA51" s="267"/>
      <c r="AB51" s="267"/>
      <c r="AC51" s="267"/>
    </row>
    <row r="52" spans="1:29" s="229" customFormat="1" ht="10.5" customHeight="1">
      <c r="A52" s="267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267"/>
      <c r="M52" s="267"/>
      <c r="N52" s="267"/>
      <c r="O52" s="267"/>
      <c r="P52" s="267"/>
      <c r="Q52" s="267"/>
      <c r="R52" s="267"/>
      <c r="S52" s="267"/>
      <c r="T52" s="267"/>
      <c r="U52" s="267"/>
      <c r="V52" s="267"/>
      <c r="W52" s="267"/>
      <c r="X52" s="267"/>
      <c r="Y52" s="267"/>
      <c r="Z52" s="267"/>
      <c r="AA52" s="267"/>
      <c r="AB52" s="267"/>
      <c r="AC52" s="267"/>
    </row>
    <row r="53" spans="1:29" s="229" customFormat="1" ht="24">
      <c r="A53" s="267"/>
      <c r="B53" s="60" t="s">
        <v>55</v>
      </c>
      <c r="C53" s="60"/>
      <c r="D53" s="315"/>
      <c r="E53" s="315"/>
      <c r="F53" s="315"/>
      <c r="G53" s="315"/>
      <c r="H53" s="315"/>
      <c r="I53" s="315"/>
      <c r="J53" s="64" t="s">
        <v>134</v>
      </c>
      <c r="K53" s="64" t="s">
        <v>49</v>
      </c>
      <c r="L53" s="267"/>
      <c r="M53" s="267"/>
      <c r="N53" s="267"/>
      <c r="O53" s="267"/>
      <c r="P53" s="267"/>
      <c r="Q53" s="267"/>
      <c r="R53" s="267"/>
      <c r="S53" s="267"/>
      <c r="T53" s="267"/>
      <c r="U53" s="267"/>
      <c r="V53" s="267"/>
      <c r="W53" s="267"/>
      <c r="X53" s="267"/>
      <c r="Y53" s="267"/>
      <c r="Z53" s="267"/>
      <c r="AA53" s="267"/>
      <c r="AB53" s="267"/>
      <c r="AC53" s="267"/>
    </row>
    <row r="54" spans="1:29" s="229" customFormat="1" ht="18" customHeight="1">
      <c r="A54" s="267"/>
      <c r="B54" s="283" t="s">
        <v>135</v>
      </c>
      <c r="C54" s="212"/>
      <c r="D54" s="212"/>
      <c r="E54" s="213"/>
      <c r="F54" s="214"/>
      <c r="G54" s="214"/>
      <c r="H54" s="214"/>
      <c r="I54" s="214"/>
      <c r="J54" s="285">
        <f t="shared" ref="J54:J56" si="39">K54/1.25</f>
        <v>3831.2</v>
      </c>
      <c r="K54" s="216">
        <v>4789</v>
      </c>
      <c r="L54" s="267"/>
      <c r="M54" s="267"/>
      <c r="N54" s="267"/>
      <c r="O54" s="267"/>
      <c r="P54" s="267"/>
      <c r="Q54" s="267"/>
      <c r="R54" s="267"/>
      <c r="S54" s="267"/>
      <c r="T54" s="267"/>
      <c r="U54" s="267"/>
      <c r="V54" s="267"/>
      <c r="W54" s="267"/>
      <c r="X54" s="267"/>
      <c r="Y54" s="267"/>
      <c r="Z54" s="267"/>
      <c r="AA54" s="267"/>
      <c r="AB54" s="267"/>
      <c r="AC54" s="267"/>
    </row>
    <row r="55" spans="1:29" s="229" customFormat="1" ht="18" customHeight="1">
      <c r="A55" s="267"/>
      <c r="B55" s="316" t="s">
        <v>136</v>
      </c>
      <c r="C55" s="317"/>
      <c r="D55" s="317"/>
      <c r="E55" s="318"/>
      <c r="F55" s="319"/>
      <c r="G55" s="319"/>
      <c r="H55" s="319"/>
      <c r="I55" s="319"/>
      <c r="J55" s="320">
        <f t="shared" si="39"/>
        <v>4206.3999999999996</v>
      </c>
      <c r="K55" s="321">
        <v>5258</v>
      </c>
      <c r="L55" s="267"/>
      <c r="M55" s="267"/>
      <c r="N55" s="267"/>
      <c r="O55" s="267"/>
      <c r="P55" s="267"/>
      <c r="Q55" s="267"/>
      <c r="R55" s="267"/>
      <c r="S55" s="267"/>
      <c r="T55" s="267"/>
      <c r="U55" s="267"/>
      <c r="V55" s="267"/>
      <c r="W55" s="267"/>
      <c r="X55" s="267"/>
      <c r="Y55" s="267"/>
      <c r="Z55" s="267"/>
      <c r="AA55" s="267"/>
      <c r="AB55" s="267"/>
      <c r="AC55" s="267"/>
    </row>
    <row r="56" spans="1:29" s="229" customFormat="1" ht="18" customHeight="1">
      <c r="A56" s="267"/>
      <c r="B56" s="278" t="s">
        <v>137</v>
      </c>
      <c r="C56" s="218"/>
      <c r="D56" s="218"/>
      <c r="E56" s="219"/>
      <c r="F56" s="220"/>
      <c r="G56" s="220"/>
      <c r="H56" s="220"/>
      <c r="I56" s="220"/>
      <c r="J56" s="281">
        <f t="shared" si="39"/>
        <v>4562.3999999999996</v>
      </c>
      <c r="K56" s="222">
        <v>5703</v>
      </c>
      <c r="L56" s="267"/>
      <c r="M56" s="267"/>
      <c r="N56" s="267"/>
      <c r="O56" s="267"/>
      <c r="P56" s="267"/>
      <c r="Q56" s="267"/>
      <c r="R56" s="267"/>
      <c r="S56" s="267"/>
      <c r="T56" s="267"/>
      <c r="U56" s="267"/>
      <c r="V56" s="267"/>
      <c r="W56" s="267"/>
      <c r="X56" s="267"/>
      <c r="Y56" s="267"/>
      <c r="Z56" s="267"/>
      <c r="AA56" s="267"/>
      <c r="AB56" s="267"/>
      <c r="AC56" s="267"/>
    </row>
    <row r="57" spans="1:29" s="229" customFormat="1" ht="10.5" customHeight="1">
      <c r="A57" s="267"/>
      <c r="B57" s="322" t="s">
        <v>138</v>
      </c>
      <c r="C57" s="46"/>
      <c r="D57" s="46"/>
      <c r="E57" s="46"/>
      <c r="F57" s="46"/>
      <c r="G57" s="46"/>
      <c r="H57" s="46"/>
      <c r="I57" s="46"/>
      <c r="J57" s="46"/>
      <c r="K57" s="46"/>
      <c r="L57" s="267"/>
      <c r="M57" s="267"/>
      <c r="N57" s="267"/>
      <c r="O57" s="267"/>
      <c r="P57" s="267"/>
      <c r="Q57" s="267"/>
      <c r="R57" s="267"/>
      <c r="S57" s="267"/>
      <c r="T57" s="267"/>
      <c r="U57" s="267"/>
      <c r="V57" s="267"/>
      <c r="W57" s="267"/>
      <c r="X57" s="267"/>
      <c r="Y57" s="267"/>
      <c r="Z57" s="267"/>
      <c r="AA57" s="267"/>
      <c r="AB57" s="267"/>
      <c r="AC57" s="267"/>
    </row>
    <row r="58" spans="1:29" ht="18" customHeight="1">
      <c r="B58" s="46"/>
      <c r="C58" s="46"/>
      <c r="D58" s="46"/>
      <c r="E58" s="46"/>
      <c r="F58" s="46"/>
      <c r="G58" s="46"/>
      <c r="H58" s="46"/>
      <c r="I58" s="46"/>
      <c r="J58" s="46"/>
      <c r="K58" s="46"/>
    </row>
    <row r="59" spans="1:29" ht="50.25" customHeight="1">
      <c r="B59" s="46"/>
      <c r="C59" s="46"/>
      <c r="D59" s="46"/>
      <c r="F59" s="161" t="s">
        <v>50</v>
      </c>
      <c r="I59" s="46"/>
      <c r="J59" s="46"/>
      <c r="K59" s="46"/>
    </row>
    <row r="60" spans="1:29">
      <c r="B60" s="44" t="s">
        <v>30</v>
      </c>
      <c r="C60" s="229"/>
    </row>
    <row r="61" spans="1:29" s="45" customFormat="1"/>
    <row r="62" spans="1:29" s="45" customFormat="1"/>
    <row r="63" spans="1:29" s="45" customFormat="1"/>
    <row r="64" spans="1:29" s="45" customFormat="1"/>
    <row r="65" s="45" customFormat="1"/>
    <row r="66" s="45" customFormat="1"/>
    <row r="67" s="45" customFormat="1"/>
    <row r="68" s="45" customFormat="1"/>
    <row r="69" s="45" customFormat="1"/>
    <row r="70" s="45" customFormat="1"/>
    <row r="71" s="45" customFormat="1"/>
    <row r="72" s="45" customFormat="1"/>
    <row r="73" s="45" customFormat="1"/>
    <row r="74" s="45" customFormat="1"/>
    <row r="75" s="45" customFormat="1"/>
    <row r="76" s="45" customFormat="1"/>
    <row r="77" s="45" customFormat="1"/>
    <row r="78" s="45" customFormat="1"/>
    <row r="79" s="45" customFormat="1"/>
    <row r="80" s="45" customFormat="1"/>
    <row r="81" s="45" customFormat="1"/>
    <row r="82" s="45" customFormat="1"/>
    <row r="83" s="45" customFormat="1"/>
    <row r="84" s="45" customFormat="1"/>
    <row r="85" s="45" customFormat="1"/>
    <row r="86" s="45" customFormat="1"/>
    <row r="87" s="45" customFormat="1"/>
    <row r="88" s="45" customFormat="1"/>
    <row r="89" s="45" customFormat="1"/>
    <row r="90" s="45" customFormat="1"/>
    <row r="91" s="45" customFormat="1"/>
    <row r="92" s="45" customFormat="1"/>
    <row r="93" s="45" customFormat="1"/>
    <row r="94" s="45" customFormat="1"/>
    <row r="95" s="45" customFormat="1"/>
    <row r="96" s="45" customFormat="1"/>
    <row r="97" s="45" customFormat="1"/>
    <row r="98" s="45" customFormat="1"/>
    <row r="99" s="45" customFormat="1"/>
    <row r="100" s="45" customFormat="1"/>
    <row r="101" s="45" customFormat="1"/>
    <row r="102" s="45" customFormat="1"/>
    <row r="103" s="45" customFormat="1"/>
    <row r="104" s="45" customFormat="1"/>
    <row r="105" s="45" customFormat="1"/>
    <row r="106" s="45" customFormat="1"/>
    <row r="107" s="45" customFormat="1"/>
    <row r="108" s="45" customFormat="1"/>
    <row r="109" s="45" customFormat="1"/>
    <row r="110" s="45" customFormat="1"/>
    <row r="111" s="45" customFormat="1"/>
    <row r="112" s="45" customFormat="1"/>
    <row r="113" s="45" customFormat="1"/>
    <row r="114" s="45" customFormat="1"/>
    <row r="115" s="45" customFormat="1"/>
  </sheetData>
  <printOptions horizontalCentered="1"/>
  <pageMargins left="7.874015748031496E-2" right="7.874015748031496E-2" top="0.86614173228346458" bottom="0" header="7.874015748031496E-2" footer="0"/>
  <pageSetup paperSize="9" scale="81" orientation="portrait" r:id="rId1"/>
  <headerFooter scaleWithDoc="0">
    <oddHeader>&amp;R&amp;G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5F183-5734-4BE6-A7AF-98CB66F4E4C8}">
  <dimension ref="A1:I81"/>
  <sheetViews>
    <sheetView showGridLines="0" view="pageBreakPreview" zoomScaleNormal="80" zoomScaleSheetLayoutView="100" workbookViewId="0">
      <pane ySplit="5" topLeftCell="A6" activePane="bottomLeft" state="frozen"/>
      <selection activeCell="P26" sqref="P26"/>
      <selection pane="bottomLeft" activeCell="A3" sqref="A3"/>
    </sheetView>
  </sheetViews>
  <sheetFormatPr defaultRowHeight="12"/>
  <cols>
    <col min="1" max="1" width="47.5" style="45" customWidth="1"/>
    <col min="2" max="2" width="15" style="45" customWidth="1"/>
    <col min="3" max="4" width="11.1640625" style="45" customWidth="1"/>
    <col min="5" max="5" width="13.83203125" style="45" customWidth="1"/>
    <col min="6" max="6" width="11.1640625" style="45" bestFit="1" customWidth="1"/>
    <col min="7" max="7" width="19.83203125" style="45" bestFit="1" customWidth="1"/>
    <col min="8" max="8" width="5.6640625" style="4" customWidth="1"/>
    <col min="9" max="9" width="9.33203125" style="4"/>
    <col min="10" max="16384" width="9.33203125" style="5"/>
  </cols>
  <sheetData>
    <row r="1" spans="1:9" ht="39.75">
      <c r="A1" s="323" t="s">
        <v>139</v>
      </c>
      <c r="B1" s="44"/>
      <c r="C1" s="44"/>
      <c r="D1" s="44"/>
      <c r="E1" s="44"/>
      <c r="F1" s="44"/>
      <c r="G1" s="44"/>
    </row>
    <row r="2" spans="1:9" ht="24">
      <c r="A2" s="228" t="s">
        <v>19</v>
      </c>
      <c r="B2" s="229"/>
      <c r="C2" s="229"/>
      <c r="D2" s="229"/>
      <c r="E2" s="229"/>
      <c r="F2" s="229"/>
      <c r="G2" s="229"/>
    </row>
    <row r="3" spans="1:9">
      <c r="A3" s="230">
        <v>42522</v>
      </c>
      <c r="B3" s="229"/>
      <c r="C3" s="229"/>
      <c r="D3" s="229"/>
      <c r="E3" s="229"/>
      <c r="F3" s="229"/>
      <c r="G3" s="229"/>
    </row>
    <row r="4" spans="1:9" ht="13.5">
      <c r="A4" s="231"/>
      <c r="B4" s="229"/>
      <c r="C4" s="229"/>
      <c r="D4" s="229"/>
      <c r="E4" s="229"/>
      <c r="F4" s="229"/>
      <c r="G4" s="229"/>
    </row>
    <row r="5" spans="1:9" ht="27" customHeight="1">
      <c r="A5" s="9" t="s">
        <v>25</v>
      </c>
      <c r="B5" s="31" t="s">
        <v>140</v>
      </c>
      <c r="C5" s="11" t="s">
        <v>22</v>
      </c>
      <c r="D5" s="10" t="s">
        <v>24</v>
      </c>
      <c r="E5" s="10" t="s">
        <v>23</v>
      </c>
      <c r="F5" s="10"/>
      <c r="G5" s="12"/>
    </row>
    <row r="6" spans="1:9" s="18" customFormat="1" ht="15" customHeight="1">
      <c r="A6" s="232" t="s">
        <v>141</v>
      </c>
      <c r="B6" s="233" t="s">
        <v>142</v>
      </c>
      <c r="C6" s="234" t="s">
        <v>64</v>
      </c>
      <c r="D6" s="234">
        <v>116</v>
      </c>
      <c r="E6" s="235" t="s">
        <v>143</v>
      </c>
      <c r="F6" s="235"/>
      <c r="G6" s="324"/>
      <c r="H6" s="4"/>
      <c r="I6" s="4"/>
    </row>
    <row r="7" spans="1:9" s="18" customFormat="1" ht="15" customHeight="1">
      <c r="A7" s="247" t="s">
        <v>144</v>
      </c>
      <c r="B7" s="248" t="s">
        <v>145</v>
      </c>
      <c r="C7" s="249" t="s">
        <v>64</v>
      </c>
      <c r="D7" s="249">
        <v>116</v>
      </c>
      <c r="E7" s="250" t="s">
        <v>146</v>
      </c>
      <c r="F7" s="250"/>
      <c r="G7" s="325"/>
      <c r="H7" s="4"/>
      <c r="I7" s="4"/>
    </row>
    <row r="8" spans="1:9" s="18" customFormat="1" ht="15" customHeight="1">
      <c r="A8" s="242" t="s">
        <v>147</v>
      </c>
      <c r="B8" s="243" t="s">
        <v>148</v>
      </c>
      <c r="C8" s="244" t="s">
        <v>149</v>
      </c>
      <c r="D8" s="244">
        <v>120</v>
      </c>
      <c r="E8" s="245" t="s">
        <v>150</v>
      </c>
      <c r="F8" s="245"/>
      <c r="G8" s="263"/>
      <c r="H8" s="4"/>
      <c r="I8" s="4"/>
    </row>
    <row r="9" spans="1:9" s="18" customFormat="1" ht="15" customHeight="1">
      <c r="A9" s="326" t="s">
        <v>151</v>
      </c>
      <c r="B9" s="327" t="s">
        <v>152</v>
      </c>
      <c r="C9" s="328" t="s">
        <v>149</v>
      </c>
      <c r="D9" s="328">
        <v>120</v>
      </c>
      <c r="E9" s="329" t="s">
        <v>153</v>
      </c>
      <c r="F9" s="329"/>
      <c r="G9" s="330"/>
      <c r="H9" s="4"/>
      <c r="I9" s="4"/>
    </row>
    <row r="10" spans="1:9" ht="6" customHeight="1">
      <c r="A10" s="230"/>
      <c r="B10" s="252"/>
      <c r="C10" s="229"/>
      <c r="D10" s="229"/>
      <c r="E10" s="229"/>
      <c r="F10" s="229"/>
      <c r="G10" s="229"/>
    </row>
    <row r="11" spans="1:9" s="18" customFormat="1" ht="26.25" customHeight="1">
      <c r="A11" s="9" t="s">
        <v>21</v>
      </c>
      <c r="B11" s="33"/>
      <c r="C11" s="34"/>
      <c r="D11" s="34"/>
      <c r="E11" s="34"/>
      <c r="F11" s="34"/>
      <c r="G11" s="12"/>
      <c r="H11" s="4"/>
      <c r="I11" s="4"/>
    </row>
    <row r="12" spans="1:9" s="18" customFormat="1" ht="15" customHeight="1">
      <c r="A12" s="232" t="s">
        <v>154</v>
      </c>
      <c r="B12" s="233" t="s">
        <v>155</v>
      </c>
      <c r="C12" s="234" t="s">
        <v>53</v>
      </c>
      <c r="D12" s="234">
        <v>140</v>
      </c>
      <c r="E12" s="235" t="s">
        <v>156</v>
      </c>
      <c r="F12" s="235"/>
      <c r="G12" s="324"/>
      <c r="H12" s="4"/>
      <c r="I12" s="4"/>
    </row>
    <row r="13" spans="1:9" s="18" customFormat="1" ht="15" customHeight="1">
      <c r="A13" s="232" t="s">
        <v>157</v>
      </c>
      <c r="B13" s="233" t="s">
        <v>158</v>
      </c>
      <c r="C13" s="234" t="s">
        <v>53</v>
      </c>
      <c r="D13" s="234">
        <v>140</v>
      </c>
      <c r="E13" s="235" t="s">
        <v>159</v>
      </c>
      <c r="F13" s="235"/>
      <c r="G13" s="324"/>
      <c r="H13" s="4"/>
      <c r="I13" s="4"/>
    </row>
    <row r="14" spans="1:9" s="18" customFormat="1">
      <c r="A14" s="46"/>
      <c r="B14" s="46"/>
      <c r="C14" s="46"/>
      <c r="D14" s="46"/>
      <c r="E14" s="46"/>
      <c r="F14" s="46"/>
      <c r="G14" s="46"/>
      <c r="H14" s="4"/>
      <c r="I14" s="4"/>
    </row>
    <row r="15" spans="1:9" s="18" customFormat="1">
      <c r="A15" s="46"/>
      <c r="B15" s="46"/>
      <c r="C15" s="46"/>
      <c r="D15" s="46"/>
      <c r="E15" s="46"/>
      <c r="F15" s="46"/>
      <c r="G15" s="46"/>
      <c r="H15" s="4"/>
      <c r="I15" s="4"/>
    </row>
    <row r="16" spans="1:9" s="18" customFormat="1">
      <c r="A16" s="46"/>
      <c r="B16" s="46"/>
      <c r="C16" s="46"/>
      <c r="D16" s="46"/>
      <c r="E16" s="46"/>
      <c r="F16" s="46"/>
      <c r="G16" s="46"/>
      <c r="H16" s="4"/>
      <c r="I16" s="4"/>
    </row>
    <row r="17" spans="1:9" s="18" customFormat="1" ht="22.5">
      <c r="A17" s="259" t="s">
        <v>128</v>
      </c>
      <c r="B17" s="260"/>
      <c r="C17" s="260"/>
      <c r="D17" s="260"/>
      <c r="E17" s="260"/>
      <c r="F17" s="35"/>
      <c r="G17" s="12" t="s">
        <v>129</v>
      </c>
      <c r="H17" s="4"/>
      <c r="I17" s="4"/>
    </row>
    <row r="18" spans="1:9" s="18" customFormat="1" ht="12.75">
      <c r="A18" s="261" t="s">
        <v>160</v>
      </c>
      <c r="B18" s="262"/>
      <c r="C18" s="262"/>
      <c r="D18" s="262"/>
      <c r="E18" s="262"/>
      <c r="F18" s="262"/>
      <c r="G18" s="263" t="s">
        <v>161</v>
      </c>
      <c r="H18" s="4"/>
      <c r="I18" s="4"/>
    </row>
    <row r="19" spans="1:9">
      <c r="A19" s="230"/>
      <c r="B19" s="46"/>
      <c r="C19" s="46"/>
      <c r="D19" s="46"/>
      <c r="E19" s="46"/>
      <c r="F19" s="46"/>
      <c r="G19" s="46"/>
    </row>
    <row r="20" spans="1:9">
      <c r="A20" s="230"/>
      <c r="B20" s="46"/>
      <c r="C20" s="46"/>
      <c r="D20" s="46"/>
      <c r="E20" s="46"/>
      <c r="F20" s="46"/>
      <c r="G20" s="46"/>
    </row>
    <row r="21" spans="1:9">
      <c r="A21" s="230"/>
      <c r="B21" s="46"/>
      <c r="C21" s="46"/>
      <c r="D21" s="46"/>
      <c r="E21" s="46"/>
      <c r="F21" s="46"/>
      <c r="G21" s="46"/>
    </row>
    <row r="22" spans="1:9">
      <c r="A22" s="230"/>
      <c r="B22" s="46"/>
      <c r="C22" s="46"/>
      <c r="D22" s="46"/>
      <c r="E22" s="46"/>
      <c r="F22" s="46"/>
      <c r="G22" s="46"/>
    </row>
    <row r="23" spans="1:9">
      <c r="A23" s="230"/>
      <c r="B23" s="46"/>
      <c r="C23" s="46"/>
      <c r="D23" s="46"/>
      <c r="E23" s="46"/>
      <c r="F23" s="46"/>
      <c r="G23" s="46"/>
    </row>
    <row r="24" spans="1:9">
      <c r="A24" s="230"/>
      <c r="B24" s="46"/>
      <c r="C24" s="46"/>
      <c r="D24" s="46"/>
      <c r="E24" s="46"/>
      <c r="F24" s="46"/>
      <c r="G24" s="46"/>
    </row>
    <row r="25" spans="1:9">
      <c r="A25" s="230"/>
      <c r="B25" s="46"/>
      <c r="C25" s="46"/>
      <c r="D25" s="46"/>
      <c r="E25" s="46"/>
      <c r="F25" s="46"/>
      <c r="G25" s="46"/>
    </row>
    <row r="26" spans="1:9">
      <c r="A26" s="230"/>
      <c r="B26" s="46"/>
      <c r="C26" s="46"/>
      <c r="D26" s="46"/>
      <c r="E26" s="46"/>
      <c r="F26" s="46"/>
      <c r="G26" s="46"/>
    </row>
    <row r="27" spans="1:9">
      <c r="A27" s="230"/>
      <c r="B27" s="46"/>
      <c r="C27" s="46"/>
      <c r="D27" s="46"/>
      <c r="E27" s="46"/>
      <c r="F27" s="46"/>
      <c r="G27" s="46"/>
    </row>
    <row r="28" spans="1:9">
      <c r="A28" s="230"/>
      <c r="B28" s="46"/>
      <c r="C28" s="46"/>
      <c r="D28" s="46"/>
      <c r="E28" s="46"/>
      <c r="F28" s="46"/>
      <c r="G28" s="46"/>
    </row>
    <row r="29" spans="1:9">
      <c r="A29" s="230"/>
      <c r="B29" s="46"/>
      <c r="C29" s="46"/>
      <c r="D29" s="46"/>
      <c r="E29" s="46"/>
      <c r="F29" s="46"/>
      <c r="G29" s="46"/>
    </row>
    <row r="30" spans="1:9">
      <c r="A30" s="230"/>
      <c r="B30" s="46"/>
      <c r="C30" s="46"/>
      <c r="D30" s="46"/>
      <c r="E30" s="46"/>
      <c r="F30" s="46"/>
      <c r="G30" s="46"/>
    </row>
    <row r="31" spans="1:9">
      <c r="A31" s="230"/>
      <c r="B31" s="46"/>
      <c r="C31" s="46"/>
      <c r="D31" s="46"/>
      <c r="E31" s="46"/>
      <c r="F31" s="46"/>
      <c r="G31" s="46"/>
    </row>
    <row r="32" spans="1:9" s="4" customFormat="1">
      <c r="A32" s="230"/>
      <c r="B32" s="46"/>
      <c r="C32" s="46"/>
      <c r="D32" s="46"/>
      <c r="E32" s="46"/>
      <c r="F32" s="46"/>
      <c r="G32" s="46"/>
    </row>
    <row r="33" spans="1:7" s="4" customFormat="1">
      <c r="A33" s="230"/>
      <c r="B33" s="46"/>
      <c r="C33" s="46"/>
      <c r="D33" s="46"/>
      <c r="E33" s="46"/>
      <c r="F33" s="46"/>
      <c r="G33" s="46"/>
    </row>
    <row r="34" spans="1:7" s="4" customFormat="1">
      <c r="A34" s="230"/>
      <c r="B34" s="46"/>
      <c r="C34" s="46"/>
      <c r="D34" s="46"/>
      <c r="E34" s="46"/>
      <c r="F34" s="46"/>
      <c r="G34" s="46"/>
    </row>
    <row r="35" spans="1:7" s="4" customFormat="1">
      <c r="A35" s="230"/>
      <c r="B35" s="46"/>
      <c r="C35" s="46"/>
      <c r="D35" s="46"/>
      <c r="E35" s="46"/>
      <c r="F35" s="46"/>
      <c r="G35" s="46"/>
    </row>
    <row r="36" spans="1:7" s="4" customFormat="1">
      <c r="A36" s="230"/>
      <c r="B36" s="46"/>
      <c r="C36" s="46"/>
      <c r="D36" s="46"/>
      <c r="E36" s="46"/>
      <c r="F36" s="46"/>
      <c r="G36" s="46"/>
    </row>
    <row r="37" spans="1:7" s="4" customFormat="1">
      <c r="A37" s="230"/>
      <c r="B37" s="46"/>
      <c r="C37" s="46"/>
      <c r="D37" s="46"/>
      <c r="E37" s="46"/>
      <c r="F37" s="46"/>
      <c r="G37" s="46"/>
    </row>
    <row r="38" spans="1:7" s="4" customFormat="1">
      <c r="A38" s="230"/>
      <c r="B38" s="46"/>
      <c r="C38" s="46"/>
      <c r="D38" s="46"/>
      <c r="E38" s="46"/>
      <c r="F38" s="46"/>
      <c r="G38" s="46"/>
    </row>
    <row r="39" spans="1:7" s="4" customFormat="1">
      <c r="A39" s="230"/>
      <c r="B39" s="46"/>
      <c r="C39" s="46"/>
      <c r="D39" s="46"/>
      <c r="E39" s="46"/>
      <c r="F39" s="46"/>
      <c r="G39" s="46"/>
    </row>
    <row r="40" spans="1:7" s="4" customFormat="1">
      <c r="A40" s="230"/>
      <c r="B40" s="46"/>
      <c r="C40" s="46"/>
      <c r="D40" s="46"/>
      <c r="E40" s="46"/>
      <c r="F40" s="46"/>
      <c r="G40" s="46"/>
    </row>
    <row r="41" spans="1:7" s="4" customFormat="1">
      <c r="A41" s="230"/>
      <c r="B41" s="46"/>
      <c r="C41" s="46"/>
      <c r="D41" s="46"/>
      <c r="E41" s="46"/>
      <c r="F41" s="46"/>
      <c r="G41" s="46"/>
    </row>
    <row r="42" spans="1:7" s="4" customFormat="1">
      <c r="A42" s="230"/>
      <c r="B42" s="46"/>
      <c r="C42" s="46"/>
      <c r="D42" s="46"/>
      <c r="E42" s="46"/>
      <c r="F42" s="46"/>
      <c r="G42" s="46"/>
    </row>
    <row r="43" spans="1:7" s="4" customFormat="1">
      <c r="A43" s="230"/>
      <c r="B43" s="46"/>
      <c r="C43" s="46"/>
      <c r="D43" s="46"/>
      <c r="E43" s="46"/>
      <c r="F43" s="46"/>
      <c r="G43" s="46"/>
    </row>
    <row r="44" spans="1:7" s="4" customFormat="1">
      <c r="A44" s="230"/>
      <c r="B44" s="46"/>
      <c r="C44" s="46"/>
      <c r="D44" s="46"/>
      <c r="E44" s="46"/>
      <c r="F44" s="46"/>
      <c r="G44" s="46"/>
    </row>
    <row r="45" spans="1:7" s="4" customFormat="1">
      <c r="A45" s="230"/>
      <c r="B45" s="46"/>
      <c r="C45" s="46"/>
      <c r="D45" s="46"/>
      <c r="E45" s="46"/>
      <c r="F45" s="46"/>
      <c r="G45" s="46"/>
    </row>
    <row r="46" spans="1:7" s="4" customFormat="1">
      <c r="A46" s="230"/>
      <c r="B46" s="46"/>
      <c r="C46" s="46"/>
      <c r="D46" s="46"/>
      <c r="E46" s="46"/>
      <c r="F46" s="46"/>
      <c r="G46" s="46"/>
    </row>
    <row r="47" spans="1:7" s="4" customFormat="1">
      <c r="A47" s="230"/>
      <c r="B47" s="46"/>
      <c r="C47" s="46"/>
      <c r="D47" s="46"/>
      <c r="E47" s="46"/>
      <c r="F47" s="46"/>
      <c r="G47" s="46"/>
    </row>
    <row r="48" spans="1:7" s="4" customFormat="1">
      <c r="A48" s="230" t="s">
        <v>18</v>
      </c>
      <c r="B48" s="46"/>
      <c r="C48" s="46"/>
      <c r="D48" s="46"/>
      <c r="E48" s="46"/>
      <c r="F48" s="46"/>
      <c r="G48" s="46"/>
    </row>
    <row r="49" spans="1:7" s="4" customFormat="1">
      <c r="A49" s="230" t="s">
        <v>28</v>
      </c>
      <c r="B49" s="46"/>
      <c r="C49" s="46"/>
      <c r="D49" s="46"/>
      <c r="E49" s="46"/>
      <c r="F49" s="46"/>
      <c r="G49" s="46"/>
    </row>
    <row r="50" spans="1:7" s="4" customFormat="1">
      <c r="A50" s="230" t="s">
        <v>29</v>
      </c>
      <c r="B50" s="46"/>
      <c r="C50" s="46"/>
      <c r="D50" s="46"/>
      <c r="E50" s="46"/>
      <c r="F50" s="46"/>
      <c r="G50" s="46"/>
    </row>
    <row r="51" spans="1:7" s="4" customFormat="1">
      <c r="A51" s="230" t="s">
        <v>30</v>
      </c>
      <c r="B51" s="44"/>
      <c r="C51" s="44"/>
      <c r="D51" s="44"/>
      <c r="E51" s="44"/>
      <c r="F51" s="44"/>
      <c r="G51" s="44"/>
    </row>
    <row r="52" spans="1:7" s="4" customFormat="1">
      <c r="A52" s="230"/>
      <c r="B52" s="44"/>
      <c r="C52" s="44"/>
      <c r="D52" s="44"/>
      <c r="E52" s="44"/>
      <c r="F52" s="44"/>
      <c r="G52" s="44"/>
    </row>
    <row r="53" spans="1:7" s="4" customFormat="1">
      <c r="A53" s="264" t="s">
        <v>31</v>
      </c>
      <c r="B53" s="265"/>
      <c r="C53" s="265"/>
      <c r="D53" s="265"/>
      <c r="E53" s="265"/>
      <c r="F53" s="265"/>
      <c r="G53" s="265"/>
    </row>
    <row r="54" spans="1:7" s="4" customFormat="1">
      <c r="A54" s="44"/>
      <c r="B54" s="44"/>
      <c r="C54" s="44"/>
      <c r="D54" s="44"/>
      <c r="E54" s="44"/>
      <c r="F54" s="44"/>
      <c r="G54" s="44"/>
    </row>
    <row r="55" spans="1:7" s="4" customFormat="1">
      <c r="A55" s="44"/>
      <c r="B55" s="44"/>
      <c r="C55" s="44"/>
      <c r="D55" s="44"/>
      <c r="E55" s="44"/>
      <c r="F55" s="44"/>
      <c r="G55" s="44"/>
    </row>
    <row r="56" spans="1:7" s="4" customFormat="1">
      <c r="A56" s="45"/>
      <c r="B56" s="45"/>
      <c r="C56" s="45"/>
      <c r="D56" s="45"/>
      <c r="E56" s="45"/>
      <c r="F56" s="45"/>
      <c r="G56" s="45"/>
    </row>
    <row r="57" spans="1:7" s="4" customFormat="1">
      <c r="A57" s="45"/>
      <c r="B57" s="45"/>
      <c r="C57" s="45"/>
      <c r="D57" s="45"/>
      <c r="E57" s="45"/>
      <c r="F57" s="45"/>
      <c r="G57" s="45"/>
    </row>
    <row r="58" spans="1:7" s="4" customFormat="1">
      <c r="A58" s="45"/>
      <c r="B58" s="45"/>
      <c r="C58" s="45"/>
      <c r="D58" s="45"/>
      <c r="E58" s="45"/>
      <c r="F58" s="45"/>
      <c r="G58" s="45"/>
    </row>
    <row r="59" spans="1:7" s="4" customFormat="1">
      <c r="A59" s="45"/>
      <c r="B59" s="45"/>
      <c r="C59" s="45"/>
      <c r="D59" s="45"/>
      <c r="E59" s="45"/>
      <c r="F59" s="45"/>
      <c r="G59" s="45"/>
    </row>
    <row r="60" spans="1:7" s="4" customFormat="1">
      <c r="A60" s="45"/>
      <c r="B60" s="45"/>
      <c r="C60" s="45"/>
      <c r="D60" s="45"/>
      <c r="E60" s="45"/>
      <c r="F60" s="45"/>
      <c r="G60" s="45"/>
    </row>
    <row r="61" spans="1:7" s="4" customFormat="1">
      <c r="A61" s="45"/>
      <c r="B61" s="45"/>
      <c r="C61" s="45"/>
      <c r="D61" s="45"/>
      <c r="E61" s="45"/>
      <c r="F61" s="45"/>
      <c r="G61" s="45"/>
    </row>
    <row r="62" spans="1:7" s="4" customFormat="1">
      <c r="A62" s="45"/>
      <c r="B62" s="45"/>
      <c r="C62" s="45"/>
      <c r="D62" s="45"/>
      <c r="E62" s="45"/>
      <c r="F62" s="45"/>
      <c r="G62" s="45"/>
    </row>
    <row r="63" spans="1:7" s="4" customFormat="1">
      <c r="A63" s="45"/>
      <c r="B63" s="45"/>
      <c r="C63" s="45"/>
      <c r="D63" s="45"/>
      <c r="E63" s="45"/>
      <c r="F63" s="45"/>
      <c r="G63" s="45"/>
    </row>
    <row r="64" spans="1:7" s="4" customFormat="1">
      <c r="A64" s="45"/>
      <c r="B64" s="45"/>
      <c r="C64" s="45"/>
      <c r="D64" s="45"/>
      <c r="E64" s="45"/>
      <c r="F64" s="45"/>
      <c r="G64" s="45"/>
    </row>
    <row r="65" spans="1:7" s="4" customFormat="1">
      <c r="A65" s="45"/>
      <c r="B65" s="45"/>
      <c r="C65" s="45"/>
      <c r="D65" s="45"/>
      <c r="E65" s="45"/>
      <c r="F65" s="45"/>
      <c r="G65" s="45"/>
    </row>
    <row r="66" spans="1:7" s="4" customFormat="1">
      <c r="A66" s="45"/>
      <c r="B66" s="45"/>
      <c r="C66" s="45"/>
      <c r="D66" s="45"/>
      <c r="E66" s="45"/>
      <c r="F66" s="45"/>
      <c r="G66" s="45"/>
    </row>
    <row r="67" spans="1:7" s="4" customFormat="1">
      <c r="A67" s="45"/>
      <c r="B67" s="45"/>
      <c r="C67" s="45"/>
      <c r="D67" s="45"/>
      <c r="E67" s="45"/>
      <c r="F67" s="45"/>
      <c r="G67" s="45"/>
    </row>
    <row r="68" spans="1:7" s="4" customFormat="1">
      <c r="A68" s="45"/>
      <c r="B68" s="45"/>
      <c r="C68" s="45"/>
      <c r="D68" s="45"/>
      <c r="E68" s="45"/>
      <c r="F68" s="45"/>
      <c r="G68" s="45"/>
    </row>
    <row r="69" spans="1:7" s="4" customFormat="1">
      <c r="A69" s="45"/>
      <c r="B69" s="45"/>
      <c r="C69" s="45"/>
      <c r="D69" s="45"/>
      <c r="E69" s="45"/>
      <c r="F69" s="45"/>
      <c r="G69" s="45"/>
    </row>
    <row r="70" spans="1:7" s="4" customFormat="1">
      <c r="A70" s="45"/>
      <c r="B70" s="45"/>
      <c r="C70" s="45"/>
      <c r="D70" s="45"/>
      <c r="E70" s="45"/>
      <c r="F70" s="45"/>
      <c r="G70" s="45"/>
    </row>
    <row r="71" spans="1:7" s="4" customFormat="1">
      <c r="A71" s="45"/>
      <c r="B71" s="45"/>
      <c r="C71" s="45"/>
      <c r="D71" s="45"/>
      <c r="E71" s="45"/>
      <c r="F71" s="45"/>
      <c r="G71" s="45"/>
    </row>
    <row r="72" spans="1:7" s="4" customFormat="1">
      <c r="A72" s="45"/>
      <c r="B72" s="45"/>
      <c r="C72" s="45"/>
      <c r="D72" s="45"/>
      <c r="E72" s="45"/>
      <c r="F72" s="45"/>
      <c r="G72" s="45"/>
    </row>
    <row r="73" spans="1:7" s="4" customFormat="1">
      <c r="A73" s="45"/>
      <c r="B73" s="45"/>
      <c r="C73" s="45"/>
      <c r="D73" s="45"/>
      <c r="E73" s="45"/>
      <c r="F73" s="45"/>
      <c r="G73" s="45"/>
    </row>
    <row r="74" spans="1:7" s="4" customFormat="1">
      <c r="A74" s="45"/>
      <c r="B74" s="45"/>
      <c r="C74" s="45"/>
      <c r="D74" s="45"/>
      <c r="E74" s="45"/>
      <c r="F74" s="45"/>
      <c r="G74" s="45"/>
    </row>
    <row r="75" spans="1:7" s="4" customFormat="1">
      <c r="A75" s="45"/>
      <c r="B75" s="45"/>
      <c r="C75" s="45"/>
      <c r="D75" s="45"/>
      <c r="E75" s="45"/>
      <c r="F75" s="45"/>
      <c r="G75" s="45"/>
    </row>
    <row r="76" spans="1:7" s="4" customFormat="1">
      <c r="A76" s="45"/>
      <c r="B76" s="45"/>
      <c r="C76" s="45"/>
      <c r="D76" s="45"/>
      <c r="E76" s="45"/>
      <c r="F76" s="45"/>
      <c r="G76" s="45"/>
    </row>
    <row r="77" spans="1:7" s="4" customFormat="1">
      <c r="A77" s="45"/>
      <c r="B77" s="45"/>
      <c r="C77" s="45"/>
      <c r="D77" s="45"/>
      <c r="E77" s="45"/>
      <c r="F77" s="45"/>
      <c r="G77" s="45"/>
    </row>
    <row r="78" spans="1:7" s="4" customFormat="1">
      <c r="A78" s="45"/>
      <c r="B78" s="45"/>
      <c r="C78" s="45"/>
      <c r="D78" s="45"/>
      <c r="E78" s="45"/>
      <c r="F78" s="45"/>
      <c r="G78" s="45"/>
    </row>
    <row r="79" spans="1:7" s="4" customFormat="1">
      <c r="A79" s="45"/>
      <c r="B79" s="45"/>
      <c r="C79" s="45"/>
      <c r="D79" s="45"/>
      <c r="E79" s="45"/>
      <c r="F79" s="45"/>
      <c r="G79" s="45"/>
    </row>
    <row r="80" spans="1:7" s="4" customFormat="1">
      <c r="A80" s="45"/>
      <c r="B80" s="45"/>
      <c r="C80" s="45"/>
      <c r="D80" s="45"/>
      <c r="E80" s="45"/>
      <c r="F80" s="45"/>
      <c r="G80" s="45"/>
    </row>
    <row r="81" spans="1:7" s="4" customFormat="1">
      <c r="A81" s="45"/>
      <c r="B81" s="45"/>
      <c r="C81" s="45"/>
      <c r="D81" s="45"/>
      <c r="E81" s="45"/>
      <c r="F81" s="45"/>
      <c r="G81" s="45"/>
    </row>
  </sheetData>
  <dataConsolidate/>
  <printOptions horizontalCentered="1"/>
  <pageMargins left="0" right="7.874015748031496E-2" top="0.86614173228346458" bottom="0.19685039370078741" header="7.874015748031496E-2" footer="0"/>
  <pageSetup paperSize="9" scale="95" orientation="portrait" r:id="rId1"/>
  <headerFooter scaleWithDoc="0">
    <oddHeader>&amp;R&amp;G</oddHead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1A1BE-83A9-4887-894B-61BA52EEA5E8}">
  <sheetPr>
    <pageSetUpPr fitToPage="1"/>
  </sheetPr>
  <dimension ref="A2:AF87"/>
  <sheetViews>
    <sheetView showGridLines="0" zoomScale="85" zoomScaleNormal="85" workbookViewId="0">
      <selection activeCell="B4" sqref="B4"/>
    </sheetView>
  </sheetViews>
  <sheetFormatPr defaultColWidth="9.33203125" defaultRowHeight="11.25"/>
  <cols>
    <col min="1" max="1" width="9.33203125" style="332"/>
    <col min="2" max="2" width="75.6640625" style="333" customWidth="1"/>
    <col min="3" max="3" width="2.1640625" style="333" customWidth="1"/>
    <col min="4" max="4" width="17.6640625" style="334" customWidth="1"/>
    <col min="5" max="7" width="9.83203125" style="333" customWidth="1"/>
    <col min="8" max="8" width="3" style="335" hidden="1" customWidth="1"/>
    <col min="9" max="10" width="15.6640625" style="333" customWidth="1"/>
    <col min="11" max="11" width="15.5" style="333" customWidth="1"/>
    <col min="12" max="28" width="9.33203125" style="332"/>
    <col min="29" max="16384" width="9.33203125" style="333"/>
  </cols>
  <sheetData>
    <row r="2" spans="1:28" ht="33" customHeight="1">
      <c r="B2" s="336" t="s">
        <v>162</v>
      </c>
    </row>
    <row r="3" spans="1:28" s="338" customFormat="1" ht="18" customHeight="1">
      <c r="A3" s="337"/>
      <c r="B3" s="56"/>
      <c r="D3" s="339"/>
      <c r="H3" s="340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</row>
    <row r="4" spans="1:28" s="338" customFormat="1" ht="18" customHeight="1">
      <c r="A4" s="337"/>
      <c r="B4" s="46" t="str">
        <f t="shared" ref="B4:B10" si="0">V_LIB</f>
        <v>Datum: 01.06.2016</v>
      </c>
      <c r="D4" s="339"/>
      <c r="H4" s="340"/>
      <c r="K4" s="341" t="str">
        <f>[19]V_link!F3</f>
        <v>N° 05</v>
      </c>
      <c r="L4" s="337"/>
      <c r="M4" s="337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</row>
    <row r="5" spans="1:28" s="338" customFormat="1" ht="18" customHeight="1">
      <c r="A5" s="337"/>
      <c r="B5" s="56" t="str">
        <f t="shared" si="0"/>
        <v>Model: MAP</v>
      </c>
      <c r="D5" s="339"/>
      <c r="H5" s="340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</row>
    <row r="6" spans="1:28" s="338" customFormat="1" ht="56.25">
      <c r="A6" s="337"/>
      <c r="B6" s="56" t="str">
        <f t="shared" si="0"/>
        <v>Master Kombi</v>
      </c>
      <c r="C6" s="61"/>
      <c r="D6" s="61" t="s">
        <v>41</v>
      </c>
      <c r="E6" s="61" t="s">
        <v>22</v>
      </c>
      <c r="F6" s="62" t="s">
        <v>163</v>
      </c>
      <c r="G6" s="62" t="s">
        <v>164</v>
      </c>
      <c r="H6" s="63"/>
      <c r="I6" s="64" t="s">
        <v>44</v>
      </c>
      <c r="J6" s="64"/>
      <c r="K6" s="64"/>
      <c r="L6" s="337"/>
      <c r="M6" s="337"/>
      <c r="N6" s="337"/>
      <c r="O6" s="337"/>
      <c r="P6" s="337"/>
      <c r="Q6" s="337"/>
      <c r="R6" s="337"/>
      <c r="S6" s="337"/>
      <c r="T6" s="337"/>
      <c r="U6" s="337"/>
      <c r="V6" s="337"/>
      <c r="W6" s="337"/>
      <c r="X6" s="337"/>
      <c r="Y6" s="337"/>
      <c r="Z6" s="337"/>
      <c r="AA6" s="337"/>
      <c r="AB6" s="337"/>
    </row>
    <row r="7" spans="1:28" s="338" customFormat="1" ht="12">
      <c r="A7" s="337"/>
      <c r="B7" s="60" t="str">
        <f t="shared" si="0"/>
        <v>Kombi L1H1</v>
      </c>
      <c r="C7" s="61"/>
      <c r="D7" s="61"/>
      <c r="E7" s="61"/>
      <c r="F7" s="62"/>
      <c r="G7" s="62"/>
      <c r="H7" s="63"/>
      <c r="I7" s="64"/>
      <c r="J7" s="64"/>
      <c r="K7" s="64"/>
      <c r="L7" s="337"/>
      <c r="M7" s="337"/>
      <c r="N7" s="337"/>
      <c r="O7" s="337"/>
      <c r="P7" s="337"/>
      <c r="Q7" s="337"/>
      <c r="R7" s="337"/>
      <c r="S7" s="337"/>
      <c r="T7" s="337"/>
      <c r="U7" s="337"/>
      <c r="V7" s="337"/>
      <c r="W7" s="337"/>
      <c r="X7" s="337"/>
      <c r="Y7" s="337"/>
      <c r="Z7" s="337"/>
      <c r="AA7" s="337"/>
      <c r="AB7" s="337"/>
    </row>
    <row r="8" spans="1:28" s="338" customFormat="1" ht="12">
      <c r="A8" s="337"/>
      <c r="B8" s="283" t="str">
        <f t="shared" si="0"/>
        <v>Kombi L1H1P1 Energy dCi 145 E6</v>
      </c>
      <c r="C8" s="342"/>
      <c r="D8" s="343" t="str">
        <f>V_COD</f>
        <v>TCB 1 111 S6</v>
      </c>
      <c r="E8" s="102" t="str">
        <f>V_KW</f>
        <v>107 (145)</v>
      </c>
      <c r="F8" s="109">
        <f>V_CO</f>
        <v>165</v>
      </c>
      <c r="G8" s="109">
        <f>V_PO</f>
        <v>6.3</v>
      </c>
      <c r="H8" s="164"/>
      <c r="I8" s="104">
        <f>V_CRO</f>
        <v>202377.04810566129</v>
      </c>
      <c r="J8" s="105"/>
      <c r="K8" s="106"/>
      <c r="L8" s="337"/>
      <c r="M8" s="337"/>
      <c r="N8" s="337"/>
      <c r="O8" s="337"/>
      <c r="P8" s="337"/>
      <c r="Q8" s="337"/>
      <c r="R8" s="337"/>
      <c r="S8" s="337"/>
      <c r="T8" s="337"/>
      <c r="U8" s="337"/>
      <c r="V8" s="337"/>
      <c r="W8" s="337"/>
      <c r="X8" s="337"/>
      <c r="Y8" s="337"/>
      <c r="Z8" s="337"/>
      <c r="AA8" s="337"/>
      <c r="AB8" s="337"/>
    </row>
    <row r="9" spans="1:28" s="338" customFormat="1" ht="12">
      <c r="A9" s="337"/>
      <c r="B9" s="278" t="str">
        <f t="shared" si="0"/>
        <v>Kombi L1H1P1 Energy dCi 170 E6</v>
      </c>
      <c r="C9" s="344"/>
      <c r="D9" s="345" t="str">
        <f>V_COD</f>
        <v>TCB 1 111 L6</v>
      </c>
      <c r="E9" s="83" t="str">
        <f>V_KW</f>
        <v>125 (170)</v>
      </c>
      <c r="F9" s="123">
        <f>V_CO</f>
        <v>165</v>
      </c>
      <c r="G9" s="123">
        <f>V_PO</f>
        <v>6.3</v>
      </c>
      <c r="H9" s="84"/>
      <c r="I9" s="85">
        <f>V_CRO</f>
        <v>205655.73770491802</v>
      </c>
      <c r="J9" s="86"/>
      <c r="K9" s="87"/>
      <c r="L9" s="337"/>
      <c r="M9" s="337"/>
      <c r="N9" s="337"/>
      <c r="O9" s="337"/>
      <c r="P9" s="337"/>
      <c r="Q9" s="337"/>
      <c r="R9" s="337"/>
      <c r="S9" s="337"/>
      <c r="T9" s="337"/>
      <c r="U9" s="337"/>
      <c r="V9" s="337"/>
      <c r="W9" s="337"/>
      <c r="X9" s="337"/>
      <c r="Y9" s="337"/>
      <c r="Z9" s="337"/>
      <c r="AA9" s="337"/>
      <c r="AB9" s="337"/>
    </row>
    <row r="10" spans="1:28" s="338" customFormat="1" ht="24" customHeight="1">
      <c r="A10" s="337"/>
      <c r="B10" s="60" t="str">
        <f t="shared" si="0"/>
        <v>Kombi L2H2</v>
      </c>
      <c r="C10" s="100"/>
      <c r="D10" s="346"/>
      <c r="E10" s="100"/>
      <c r="F10" s="167"/>
      <c r="G10" s="167"/>
      <c r="H10" s="136"/>
      <c r="I10" s="137"/>
      <c r="J10" s="137"/>
      <c r="K10" s="137"/>
      <c r="L10" s="337"/>
      <c r="M10" s="337"/>
      <c r="N10" s="337"/>
      <c r="O10" s="337"/>
      <c r="P10" s="337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</row>
    <row r="11" spans="1:28" s="338" customFormat="1" ht="12">
      <c r="A11" s="337"/>
      <c r="B11" s="283" t="str">
        <f>V_LIB</f>
        <v>Kombi L2H2P3 Energy dCi 145 E6</v>
      </c>
      <c r="C11" s="342"/>
      <c r="D11" s="343" t="str">
        <f>V_COD</f>
        <v>TCB 1 223 S6</v>
      </c>
      <c r="E11" s="102" t="str">
        <f>V_KW</f>
        <v>107 (145)</v>
      </c>
      <c r="F11" s="109">
        <f>V_CO</f>
        <v>165</v>
      </c>
      <c r="G11" s="109">
        <f>V_PO</f>
        <v>6.4</v>
      </c>
      <c r="H11" s="102"/>
      <c r="I11" s="104">
        <f>V_CRO</f>
        <v>213032.78688524591</v>
      </c>
      <c r="J11" s="105"/>
      <c r="K11" s="106"/>
      <c r="L11" s="337"/>
      <c r="M11" s="337"/>
      <c r="N11" s="337"/>
      <c r="O11" s="337"/>
      <c r="P11" s="337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</row>
    <row r="12" spans="1:28" s="350" customFormat="1" ht="12">
      <c r="A12" s="337"/>
      <c r="B12" s="347" t="str">
        <f>V_LIB</f>
        <v>Kombi L2H2P3 Energy dCi 170 E6</v>
      </c>
      <c r="C12" s="348"/>
      <c r="D12" s="349" t="str">
        <f>V_COD</f>
        <v>TCB 1 223 L6</v>
      </c>
      <c r="E12" s="145" t="str">
        <f>V_KW</f>
        <v>125 (170)</v>
      </c>
      <c r="F12" s="145">
        <f>V_CO</f>
        <v>165</v>
      </c>
      <c r="G12" s="145">
        <f>V_PO</f>
        <v>6.4</v>
      </c>
      <c r="H12" s="145"/>
      <c r="I12" s="146">
        <f>V_CRO</f>
        <v>218770.49180327871</v>
      </c>
      <c r="J12" s="147"/>
      <c r="K12" s="148"/>
      <c r="L12" s="337"/>
      <c r="M12" s="337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</row>
    <row r="13" spans="1:28" s="350" customFormat="1">
      <c r="A13" s="337"/>
      <c r="B13" s="351" t="s">
        <v>165</v>
      </c>
      <c r="C13" s="167"/>
      <c r="D13" s="352"/>
      <c r="E13" s="167"/>
      <c r="F13" s="167"/>
      <c r="G13" s="167"/>
      <c r="H13" s="167"/>
      <c r="I13" s="353"/>
      <c r="J13" s="353"/>
      <c r="K13" s="353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</row>
    <row r="14" spans="1:28" s="338" customFormat="1" ht="245.25" customHeight="1">
      <c r="A14" s="337"/>
      <c r="B14" s="46"/>
      <c r="C14" s="99"/>
      <c r="D14" s="346"/>
      <c r="E14" s="100"/>
      <c r="F14" s="100"/>
      <c r="G14" s="100"/>
      <c r="H14" s="136"/>
      <c r="I14" s="56"/>
      <c r="J14" s="56">
        <f>V_TRO</f>
        <v>0</v>
      </c>
      <c r="K14" s="46">
        <f t="shared" ref="K14:K18" si="1">I14+J14</f>
        <v>0</v>
      </c>
      <c r="L14" s="337"/>
      <c r="M14" s="337"/>
      <c r="N14" s="337"/>
      <c r="O14" s="337"/>
      <c r="P14" s="337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</row>
    <row r="15" spans="1:28" s="338" customFormat="1" ht="23.25" customHeight="1">
      <c r="A15" s="337"/>
      <c r="B15" s="60" t="str">
        <f>[19]V_link!C15</f>
        <v>Master Bus</v>
      </c>
      <c r="C15" s="99"/>
      <c r="D15" s="346"/>
      <c r="E15" s="100"/>
      <c r="F15" s="100"/>
      <c r="G15" s="100"/>
      <c r="H15" s="136"/>
      <c r="I15" s="56"/>
      <c r="J15" s="56"/>
      <c r="K15" s="46"/>
      <c r="L15" s="337"/>
      <c r="M15" s="337"/>
      <c r="N15" s="337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</row>
    <row r="16" spans="1:28" s="338" customFormat="1" ht="23.25" customHeight="1">
      <c r="A16" s="337"/>
      <c r="B16" s="60" t="str">
        <f>[19]V_link!C16</f>
        <v>Bus L3H2</v>
      </c>
      <c r="C16" s="99"/>
      <c r="D16" s="346"/>
      <c r="E16" s="100"/>
      <c r="F16" s="100"/>
      <c r="G16" s="100"/>
      <c r="H16" s="136"/>
      <c r="I16" s="56"/>
      <c r="J16" s="56"/>
      <c r="K16" s="56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</row>
    <row r="17" spans="1:28" s="338" customFormat="1" ht="12">
      <c r="A17" s="337"/>
      <c r="B17" s="283" t="str">
        <f>V_LIB</f>
        <v>Bus L3H2P3 Energy dCi 145 EVI</v>
      </c>
      <c r="C17" s="342"/>
      <c r="D17" s="343" t="str">
        <f>[19]V_link!E17</f>
        <v>TBU 1 323 T6</v>
      </c>
      <c r="E17" s="102" t="str">
        <f>V_KW</f>
        <v>107 (145)</v>
      </c>
      <c r="F17" s="102" t="str">
        <f>V_CO</f>
        <v>-</v>
      </c>
      <c r="G17" s="109">
        <f>V_PO</f>
        <v>10.5</v>
      </c>
      <c r="H17" s="164"/>
      <c r="I17" s="105">
        <f>V_CRO</f>
        <v>301900</v>
      </c>
      <c r="J17" s="105"/>
      <c r="K17" s="106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</row>
    <row r="18" spans="1:28" s="350" customFormat="1" ht="12">
      <c r="A18" s="337"/>
      <c r="B18" s="347" t="str">
        <f>V_LIB</f>
        <v>Bus L3H2P3 Energy dCi 165 EVI</v>
      </c>
      <c r="C18" s="348"/>
      <c r="D18" s="349" t="str">
        <f>[19]V_link!E18</f>
        <v>TBU 1 323 U6</v>
      </c>
      <c r="E18" s="291" t="str">
        <f>V_KW</f>
        <v>120 (163)</v>
      </c>
      <c r="F18" s="145" t="str">
        <f>V_CO</f>
        <v>-</v>
      </c>
      <c r="G18" s="145">
        <f>V_PO</f>
        <v>10.5</v>
      </c>
      <c r="H18" s="145"/>
      <c r="I18" s="147">
        <f>V_CRO</f>
        <v>306900</v>
      </c>
      <c r="J18" s="147"/>
      <c r="K18" s="148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</row>
    <row r="19" spans="1:28" s="350" customFormat="1" ht="18" customHeight="1">
      <c r="A19" s="337"/>
      <c r="B19" s="170"/>
      <c r="C19" s="167"/>
      <c r="D19" s="352"/>
      <c r="E19" s="167"/>
      <c r="F19" s="167"/>
      <c r="G19" s="167"/>
      <c r="H19" s="167"/>
      <c r="I19" s="81"/>
      <c r="J19" s="81"/>
      <c r="K19" s="81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</row>
    <row r="20" spans="1:28" s="338" customFormat="1" ht="12.75">
      <c r="A20" s="337"/>
      <c r="B20" s="351"/>
      <c r="C20" s="354"/>
      <c r="D20" s="355"/>
      <c r="E20" s="356"/>
      <c r="F20" s="100"/>
      <c r="G20" s="100"/>
      <c r="H20" s="136"/>
      <c r="I20" s="357"/>
      <c r="J20" s="357"/>
      <c r="K20" s="1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</row>
    <row r="21" spans="1:28" s="338" customFormat="1" ht="217.5" customHeight="1">
      <c r="A21" s="337"/>
      <c r="B21" s="358"/>
      <c r="C21" s="354"/>
      <c r="D21" s="355"/>
      <c r="E21" s="356"/>
      <c r="F21" s="100"/>
      <c r="G21" s="100"/>
      <c r="H21" s="136"/>
      <c r="I21" s="357"/>
      <c r="J21" s="357"/>
      <c r="K21" s="1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</row>
    <row r="22" spans="1:28" s="338" customFormat="1" ht="18" customHeight="1">
      <c r="A22" s="337"/>
      <c r="B22" s="46"/>
      <c r="C22" s="46"/>
      <c r="D22" s="359"/>
      <c r="E22" s="46"/>
      <c r="F22" s="46"/>
      <c r="G22" s="46"/>
      <c r="H22" s="46"/>
      <c r="I22" s="46"/>
      <c r="J22" s="46"/>
      <c r="K22" s="46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</row>
    <row r="23" spans="1:28" s="338" customFormat="1" ht="29.25" customHeight="1">
      <c r="A23" s="337"/>
      <c r="B23" s="360" t="s">
        <v>128</v>
      </c>
      <c r="C23" s="361"/>
      <c r="D23" s="362"/>
      <c r="E23" s="361"/>
      <c r="F23" s="361"/>
      <c r="G23" s="361"/>
      <c r="H23" s="361"/>
      <c r="I23" s="361"/>
      <c r="J23" s="363" t="s">
        <v>48</v>
      </c>
      <c r="K23" s="364" t="s">
        <v>49</v>
      </c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</row>
    <row r="24" spans="1:28" s="338" customFormat="1" ht="18" customHeight="1">
      <c r="A24" s="337"/>
      <c r="B24" s="365" t="s">
        <v>27</v>
      </c>
      <c r="C24" s="366"/>
      <c r="D24" s="367"/>
      <c r="E24" s="366"/>
      <c r="F24" s="366"/>
      <c r="G24" s="366"/>
      <c r="H24" s="366"/>
      <c r="I24" s="366"/>
      <c r="J24" s="368">
        <f>K24/1.25</f>
        <v>8240</v>
      </c>
      <c r="K24" s="369">
        <v>10300</v>
      </c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</row>
    <row r="25" spans="1:28" s="338" customFormat="1" ht="18" customHeight="1">
      <c r="A25" s="337"/>
      <c r="B25" s="370"/>
      <c r="C25" s="371"/>
      <c r="D25" s="372"/>
      <c r="E25" s="46"/>
      <c r="F25" s="46"/>
      <c r="G25" s="46"/>
      <c r="H25" s="162"/>
      <c r="I25" s="46"/>
      <c r="J25" s="46"/>
      <c r="K25" s="46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</row>
    <row r="26" spans="1:28" s="338" customFormat="1" ht="12.75">
      <c r="A26" s="337"/>
      <c r="B26" s="373"/>
      <c r="C26" s="374"/>
      <c r="D26" s="375"/>
      <c r="E26" s="374"/>
      <c r="F26" s="46"/>
      <c r="G26" s="46"/>
      <c r="H26" s="162"/>
      <c r="I26" s="46"/>
      <c r="J26" s="46"/>
      <c r="K26" s="46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</row>
    <row r="27" spans="1:28" s="338" customFormat="1" ht="12.75">
      <c r="A27" s="337"/>
      <c r="B27" s="376"/>
      <c r="C27" s="377"/>
      <c r="D27" s="378"/>
      <c r="E27" s="377"/>
      <c r="F27" s="46"/>
      <c r="G27" s="46"/>
      <c r="H27" s="162"/>
      <c r="I27" s="46"/>
      <c r="J27" s="46"/>
      <c r="K27" s="46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</row>
    <row r="28" spans="1:28" s="383" customFormat="1" ht="12">
      <c r="A28" s="379"/>
      <c r="B28" s="380" t="s">
        <v>166</v>
      </c>
      <c r="C28" s="381"/>
      <c r="D28" s="382"/>
      <c r="E28" s="381"/>
      <c r="F28" s="46"/>
      <c r="G28" s="46"/>
      <c r="H28" s="162"/>
      <c r="I28" s="46"/>
      <c r="J28" s="46"/>
      <c r="K28" s="46"/>
      <c r="L28" s="379"/>
      <c r="M28" s="379"/>
      <c r="N28" s="379"/>
      <c r="O28" s="379"/>
      <c r="P28" s="379"/>
      <c r="Q28" s="379"/>
      <c r="R28" s="379"/>
      <c r="S28" s="379"/>
      <c r="T28" s="379"/>
      <c r="U28" s="379"/>
      <c r="V28" s="379"/>
      <c r="W28" s="379"/>
      <c r="X28" s="379"/>
      <c r="Y28" s="379"/>
      <c r="Z28" s="379"/>
      <c r="AA28" s="379"/>
      <c r="AB28" s="379"/>
    </row>
    <row r="29" spans="1:28" s="383" customFormat="1" ht="12">
      <c r="A29" s="379"/>
      <c r="B29" s="380" t="s">
        <v>167</v>
      </c>
      <c r="C29" s="384"/>
      <c r="D29" s="385"/>
      <c r="E29" s="384"/>
      <c r="F29" s="46"/>
      <c r="G29" s="46"/>
      <c r="H29" s="162"/>
      <c r="I29" s="46"/>
      <c r="J29" s="46"/>
      <c r="K29" s="46"/>
      <c r="L29" s="379"/>
      <c r="M29" s="379"/>
      <c r="N29" s="379"/>
      <c r="O29" s="379"/>
      <c r="P29" s="379"/>
      <c r="Q29" s="379"/>
      <c r="R29" s="379"/>
      <c r="S29" s="379"/>
      <c r="T29" s="379"/>
      <c r="U29" s="379"/>
      <c r="V29" s="379"/>
      <c r="W29" s="379"/>
      <c r="X29" s="379"/>
      <c r="Y29" s="379"/>
      <c r="Z29" s="379"/>
      <c r="AA29" s="379"/>
      <c r="AB29" s="379"/>
    </row>
    <row r="30" spans="1:28" s="383" customFormat="1" ht="12">
      <c r="A30" s="379"/>
      <c r="B30" s="380" t="s">
        <v>168</v>
      </c>
      <c r="C30" s="381"/>
      <c r="D30" s="382"/>
      <c r="E30" s="381"/>
      <c r="F30" s="46"/>
      <c r="G30" s="46"/>
      <c r="H30" s="162"/>
      <c r="I30" s="46"/>
      <c r="J30" s="46"/>
      <c r="K30" s="46"/>
      <c r="L30" s="379"/>
      <c r="M30" s="379"/>
      <c r="N30" s="379"/>
      <c r="O30" s="379"/>
      <c r="P30" s="379"/>
      <c r="Q30" s="379"/>
      <c r="R30" s="379"/>
      <c r="S30" s="379"/>
      <c r="T30" s="379"/>
      <c r="U30" s="379"/>
      <c r="V30" s="379"/>
      <c r="W30" s="379"/>
      <c r="X30" s="379"/>
      <c r="Y30" s="379"/>
      <c r="Z30" s="379"/>
      <c r="AA30" s="379"/>
      <c r="AB30" s="379"/>
    </row>
    <row r="31" spans="1:28" s="383" customFormat="1" ht="12">
      <c r="A31" s="379"/>
      <c r="B31" s="380" t="s">
        <v>169</v>
      </c>
      <c r="C31" s="384"/>
      <c r="D31" s="385"/>
      <c r="E31" s="384"/>
      <c r="F31" s="46"/>
      <c r="G31" s="46"/>
      <c r="H31" s="162"/>
      <c r="I31" s="46"/>
      <c r="J31" s="46"/>
      <c r="K31" s="46"/>
      <c r="L31" s="379"/>
      <c r="M31" s="379"/>
      <c r="N31" s="379"/>
      <c r="O31" s="379"/>
      <c r="P31" s="379"/>
      <c r="Q31" s="379"/>
      <c r="R31" s="379"/>
      <c r="S31" s="379"/>
      <c r="T31" s="379"/>
      <c r="U31" s="379"/>
      <c r="V31" s="379"/>
      <c r="W31" s="379"/>
      <c r="X31" s="379"/>
      <c r="Y31" s="379"/>
      <c r="Z31" s="379"/>
      <c r="AA31" s="379"/>
      <c r="AB31" s="379"/>
    </row>
    <row r="32" spans="1:28" ht="18" customHeight="1">
      <c r="B32" s="46"/>
      <c r="C32" s="46"/>
      <c r="D32" s="359"/>
      <c r="E32" s="46"/>
      <c r="F32" s="46"/>
      <c r="G32" s="46"/>
      <c r="H32" s="162"/>
      <c r="I32" s="46"/>
      <c r="J32" s="46"/>
      <c r="K32" s="46"/>
    </row>
    <row r="33" spans="1:32" s="389" customFormat="1" ht="9.75">
      <c r="A33" s="386"/>
      <c r="B33" s="387" t="s">
        <v>28</v>
      </c>
      <c r="C33" s="388"/>
      <c r="D33" s="388"/>
      <c r="E33" s="388"/>
      <c r="F33" s="388"/>
      <c r="H33" s="388"/>
      <c r="I33" s="388"/>
      <c r="J33" s="388"/>
      <c r="K33" s="388"/>
      <c r="L33" s="386"/>
      <c r="M33" s="386"/>
      <c r="N33" s="386"/>
      <c r="O33" s="386"/>
      <c r="P33" s="386"/>
      <c r="Q33" s="386"/>
      <c r="R33" s="386"/>
      <c r="S33" s="386"/>
      <c r="T33" s="386"/>
      <c r="U33" s="386"/>
      <c r="V33" s="386"/>
      <c r="W33" s="386"/>
      <c r="X33" s="386"/>
      <c r="Y33" s="386"/>
      <c r="Z33" s="386"/>
      <c r="AA33" s="386"/>
      <c r="AB33" s="386"/>
      <c r="AC33" s="386"/>
      <c r="AD33" s="386"/>
      <c r="AE33" s="386"/>
      <c r="AF33" s="386"/>
    </row>
    <row r="34" spans="1:32" s="389" customFormat="1" ht="9.75">
      <c r="A34" s="386"/>
      <c r="B34" s="390" t="s">
        <v>29</v>
      </c>
      <c r="C34" s="391"/>
      <c r="D34" s="391"/>
      <c r="E34" s="391"/>
      <c r="F34" s="391"/>
      <c r="G34" s="391"/>
      <c r="H34" s="391"/>
      <c r="I34" s="391"/>
      <c r="J34" s="391"/>
      <c r="K34" s="391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</row>
    <row r="35" spans="1:32" s="389" customFormat="1" ht="9.75">
      <c r="A35" s="386"/>
      <c r="B35" s="390" t="s">
        <v>30</v>
      </c>
      <c r="C35" s="391"/>
      <c r="D35" s="391"/>
      <c r="E35" s="391"/>
      <c r="F35" s="391"/>
      <c r="G35" s="391"/>
      <c r="H35" s="391"/>
      <c r="I35" s="391"/>
      <c r="J35" s="391"/>
      <c r="K35" s="391"/>
      <c r="L35" s="386"/>
      <c r="M35" s="386"/>
      <c r="N35" s="386"/>
      <c r="O35" s="386"/>
      <c r="P35" s="386"/>
      <c r="Q35" s="386"/>
      <c r="R35" s="386"/>
      <c r="S35" s="386"/>
      <c r="T35" s="386"/>
      <c r="U35" s="386"/>
      <c r="V35" s="386"/>
      <c r="W35" s="386"/>
      <c r="X35" s="386"/>
      <c r="Y35" s="386"/>
      <c r="Z35" s="386"/>
      <c r="AA35" s="386"/>
      <c r="AB35" s="386"/>
      <c r="AC35" s="386"/>
      <c r="AD35" s="386"/>
      <c r="AE35" s="386"/>
      <c r="AF35" s="386"/>
    </row>
    <row r="36" spans="1:32" s="389" customFormat="1" ht="9.75">
      <c r="A36" s="386"/>
      <c r="B36" s="392"/>
      <c r="C36" s="391"/>
      <c r="D36" s="391"/>
      <c r="E36" s="391"/>
      <c r="F36" s="391"/>
      <c r="G36" s="391"/>
      <c r="H36" s="391"/>
      <c r="L36" s="386"/>
      <c r="M36" s="386"/>
      <c r="N36" s="386"/>
      <c r="O36" s="386"/>
      <c r="P36" s="386"/>
      <c r="Q36" s="386"/>
      <c r="R36" s="386"/>
      <c r="S36" s="386"/>
      <c r="T36" s="386"/>
      <c r="U36" s="386"/>
      <c r="V36" s="386"/>
      <c r="W36" s="386"/>
      <c r="X36" s="386"/>
      <c r="Y36" s="386"/>
      <c r="Z36" s="386"/>
      <c r="AA36" s="386"/>
      <c r="AB36" s="386"/>
      <c r="AC36" s="386"/>
      <c r="AD36" s="386"/>
      <c r="AE36" s="386"/>
      <c r="AF36" s="386"/>
    </row>
    <row r="37" spans="1:32" s="389" customFormat="1" ht="9.75">
      <c r="A37" s="386"/>
      <c r="B37" s="393" t="s">
        <v>31</v>
      </c>
      <c r="C37" s="394"/>
      <c r="D37" s="394"/>
      <c r="E37" s="394"/>
      <c r="F37" s="394"/>
      <c r="G37" s="394"/>
      <c r="H37" s="394"/>
      <c r="I37" s="394"/>
      <c r="J37" s="394"/>
      <c r="K37" s="394"/>
      <c r="L37" s="386"/>
      <c r="M37" s="386"/>
      <c r="N37" s="386"/>
      <c r="O37" s="386"/>
      <c r="P37" s="386"/>
      <c r="Q37" s="386"/>
      <c r="R37" s="386"/>
      <c r="S37" s="386"/>
      <c r="T37" s="386"/>
      <c r="U37" s="386"/>
      <c r="V37" s="386"/>
      <c r="W37" s="386"/>
      <c r="X37" s="386"/>
      <c r="Y37" s="386"/>
      <c r="Z37" s="386"/>
      <c r="AA37" s="386"/>
      <c r="AB37" s="386"/>
      <c r="AC37" s="386"/>
      <c r="AD37" s="386"/>
      <c r="AE37" s="386"/>
      <c r="AF37" s="386"/>
    </row>
    <row r="38" spans="1:32" s="395" customFormat="1"/>
    <row r="39" spans="1:32" s="332" customFormat="1">
      <c r="D39" s="396"/>
    </row>
    <row r="40" spans="1:32" s="332" customFormat="1">
      <c r="D40" s="396"/>
    </row>
    <row r="41" spans="1:32" s="332" customFormat="1">
      <c r="D41" s="396"/>
    </row>
    <row r="42" spans="1:32" s="332" customFormat="1">
      <c r="D42" s="396"/>
    </row>
    <row r="43" spans="1:32" s="332" customFormat="1">
      <c r="D43" s="396"/>
    </row>
    <row r="44" spans="1:32" s="332" customFormat="1">
      <c r="D44" s="396"/>
    </row>
    <row r="45" spans="1:32" s="332" customFormat="1">
      <c r="D45" s="396"/>
    </row>
    <row r="46" spans="1:32" s="332" customFormat="1">
      <c r="D46" s="396"/>
    </row>
    <row r="47" spans="1:32" s="332" customFormat="1">
      <c r="D47" s="396"/>
    </row>
    <row r="48" spans="1:32" s="332" customFormat="1">
      <c r="D48" s="396"/>
    </row>
    <row r="49" spans="4:4" s="332" customFormat="1">
      <c r="D49" s="396"/>
    </row>
    <row r="50" spans="4:4" s="332" customFormat="1">
      <c r="D50" s="396"/>
    </row>
    <row r="51" spans="4:4" s="332" customFormat="1">
      <c r="D51" s="396"/>
    </row>
    <row r="52" spans="4:4" s="332" customFormat="1">
      <c r="D52" s="396"/>
    </row>
    <row r="53" spans="4:4" s="332" customFormat="1">
      <c r="D53" s="396"/>
    </row>
    <row r="54" spans="4:4" s="332" customFormat="1">
      <c r="D54" s="396"/>
    </row>
    <row r="55" spans="4:4" s="332" customFormat="1">
      <c r="D55" s="396"/>
    </row>
    <row r="56" spans="4:4" s="332" customFormat="1">
      <c r="D56" s="396"/>
    </row>
    <row r="57" spans="4:4" s="332" customFormat="1">
      <c r="D57" s="396"/>
    </row>
    <row r="58" spans="4:4" s="332" customFormat="1">
      <c r="D58" s="396"/>
    </row>
    <row r="59" spans="4:4" s="332" customFormat="1">
      <c r="D59" s="396"/>
    </row>
    <row r="60" spans="4:4" s="332" customFormat="1">
      <c r="D60" s="396"/>
    </row>
    <row r="61" spans="4:4" s="332" customFormat="1">
      <c r="D61" s="396"/>
    </row>
    <row r="62" spans="4:4" s="332" customFormat="1">
      <c r="D62" s="396"/>
    </row>
    <row r="63" spans="4:4" s="332" customFormat="1">
      <c r="D63" s="396"/>
    </row>
    <row r="64" spans="4:4" s="332" customFormat="1">
      <c r="D64" s="396"/>
    </row>
    <row r="65" spans="4:4" s="332" customFormat="1">
      <c r="D65" s="396"/>
    </row>
    <row r="66" spans="4:4" s="332" customFormat="1">
      <c r="D66" s="396"/>
    </row>
    <row r="67" spans="4:4" s="332" customFormat="1">
      <c r="D67" s="396"/>
    </row>
    <row r="68" spans="4:4" s="332" customFormat="1">
      <c r="D68" s="396"/>
    </row>
    <row r="69" spans="4:4" s="332" customFormat="1">
      <c r="D69" s="396"/>
    </row>
    <row r="70" spans="4:4" s="332" customFormat="1">
      <c r="D70" s="396"/>
    </row>
    <row r="71" spans="4:4" s="332" customFormat="1">
      <c r="D71" s="396"/>
    </row>
    <row r="72" spans="4:4" s="332" customFormat="1">
      <c r="D72" s="396"/>
    </row>
    <row r="73" spans="4:4" s="332" customFormat="1">
      <c r="D73" s="396"/>
    </row>
    <row r="74" spans="4:4" s="332" customFormat="1">
      <c r="D74" s="396"/>
    </row>
    <row r="75" spans="4:4" s="332" customFormat="1">
      <c r="D75" s="396"/>
    </row>
    <row r="76" spans="4:4" s="332" customFormat="1">
      <c r="D76" s="396"/>
    </row>
    <row r="77" spans="4:4" s="332" customFormat="1">
      <c r="D77" s="396"/>
    </row>
    <row r="78" spans="4:4" s="332" customFormat="1">
      <c r="D78" s="396"/>
    </row>
    <row r="79" spans="4:4" s="332" customFormat="1">
      <c r="D79" s="396"/>
    </row>
    <row r="80" spans="4:4" s="332" customFormat="1">
      <c r="D80" s="396"/>
    </row>
    <row r="81" spans="4:4" s="332" customFormat="1">
      <c r="D81" s="396"/>
    </row>
    <row r="82" spans="4:4" s="332" customFormat="1">
      <c r="D82" s="396"/>
    </row>
    <row r="83" spans="4:4" s="332" customFormat="1">
      <c r="D83" s="396"/>
    </row>
    <row r="84" spans="4:4" s="332" customFormat="1">
      <c r="D84" s="396"/>
    </row>
    <row r="85" spans="4:4" s="332" customFormat="1">
      <c r="D85" s="396"/>
    </row>
    <row r="86" spans="4:4" s="332" customFormat="1">
      <c r="D86" s="396"/>
    </row>
    <row r="87" spans="4:4" s="332" customFormat="1">
      <c r="D87" s="396"/>
    </row>
  </sheetData>
  <printOptions horizontalCentered="1"/>
  <pageMargins left="0.19685039370078741" right="0.19685039370078741" top="0.86614173228346458" bottom="0.19685039370078741" header="7.874015748031496E-2" footer="0"/>
  <pageSetup paperSize="9" scale="73" orientation="portrait" r:id="rId1"/>
  <headerFooter>
    <oddHeader>&amp;R&amp;G</oddHead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323AD-E1A6-4551-9BEC-B63631AB0A8A}">
  <sheetPr>
    <pageSetUpPr fitToPage="1"/>
  </sheetPr>
  <dimension ref="A1:AF76"/>
  <sheetViews>
    <sheetView showGridLines="0" zoomScaleNormal="100" workbookViewId="0">
      <selection activeCell="B4" sqref="B4"/>
    </sheetView>
  </sheetViews>
  <sheetFormatPr defaultColWidth="9.33203125" defaultRowHeight="11.25"/>
  <cols>
    <col min="1" max="1" width="9.33203125" style="395"/>
    <col min="2" max="2" width="32.33203125" style="44" customWidth="1"/>
    <col min="3" max="3" width="3.83203125" style="44" customWidth="1"/>
    <col min="4" max="4" width="17.6640625" style="44" customWidth="1"/>
    <col min="5" max="5" width="10.33203125" style="44" customWidth="1"/>
    <col min="6" max="6" width="11.83203125" style="44" customWidth="1"/>
    <col min="7" max="7" width="10.83203125" style="44" bestFit="1" customWidth="1"/>
    <col min="8" max="8" width="16.1640625" style="44" customWidth="1"/>
    <col min="9" max="9" width="15.5" style="44" customWidth="1"/>
    <col min="10" max="32" width="9.33203125" style="395"/>
    <col min="33" max="16384" width="9.33203125" style="44"/>
  </cols>
  <sheetData>
    <row r="1" spans="1:32" s="398" customFormat="1">
      <c r="A1" s="397"/>
      <c r="J1" s="397"/>
      <c r="K1" s="397"/>
      <c r="L1" s="397"/>
      <c r="M1" s="397"/>
      <c r="N1" s="397"/>
      <c r="O1" s="397"/>
      <c r="P1" s="397"/>
      <c r="Q1" s="397"/>
      <c r="R1" s="397"/>
      <c r="S1" s="397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</row>
    <row r="2" spans="1:32" s="398" customFormat="1" ht="33" customHeight="1">
      <c r="A2" s="397"/>
      <c r="B2" s="336" t="s">
        <v>170</v>
      </c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</row>
    <row r="3" spans="1:32" s="401" customFormat="1" ht="18" customHeight="1">
      <c r="A3" s="399"/>
      <c r="B3" s="400" t="str">
        <f>V_LIB</f>
        <v>CJENIK VOZILA  N° 03</v>
      </c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</row>
    <row r="4" spans="1:32" s="229" customFormat="1" ht="18" customHeight="1">
      <c r="A4" s="402"/>
      <c r="B4" s="403" t="str">
        <f>V_LIB</f>
        <v>Datum: 01.06.2016</v>
      </c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</row>
    <row r="5" spans="1:32" s="229" customFormat="1" ht="18" customHeight="1">
      <c r="A5" s="402"/>
      <c r="B5" s="56" t="str">
        <f>V_LIB</f>
        <v>CS4</v>
      </c>
      <c r="J5" s="402"/>
      <c r="K5" s="402"/>
      <c r="L5" s="402"/>
      <c r="M5" s="402"/>
      <c r="N5" s="402"/>
      <c r="O5" s="402"/>
      <c r="P5" s="402"/>
      <c r="Q5" s="402"/>
      <c r="R5" s="402"/>
      <c r="S5" s="402"/>
      <c r="T5" s="402"/>
      <c r="U5" s="402"/>
      <c r="V5" s="402"/>
      <c r="W5" s="402"/>
      <c r="X5" s="402"/>
      <c r="Y5" s="402"/>
      <c r="Z5" s="402"/>
      <c r="AA5" s="402"/>
      <c r="AB5" s="402"/>
      <c r="AC5" s="402"/>
      <c r="AD5" s="402"/>
      <c r="AE5" s="402"/>
      <c r="AF5" s="402"/>
    </row>
    <row r="6" spans="1:32" s="229" customFormat="1" ht="36" hidden="1" customHeight="1">
      <c r="A6" s="402"/>
      <c r="B6" s="404"/>
      <c r="C6" s="405"/>
      <c r="F6" s="62"/>
      <c r="G6" s="62"/>
      <c r="H6" s="62"/>
      <c r="I6" s="64"/>
      <c r="J6" s="402"/>
      <c r="K6" s="402"/>
      <c r="L6" s="402"/>
      <c r="M6" s="402"/>
      <c r="N6" s="402"/>
      <c r="O6" s="402"/>
      <c r="P6" s="402"/>
      <c r="Q6" s="402"/>
      <c r="R6" s="402"/>
      <c r="S6" s="402"/>
      <c r="T6" s="402"/>
      <c r="U6" s="402"/>
      <c r="V6" s="402"/>
      <c r="W6" s="402"/>
      <c r="X6" s="402"/>
      <c r="Y6" s="402"/>
      <c r="Z6" s="402"/>
      <c r="AA6" s="402"/>
      <c r="AB6" s="402"/>
      <c r="AC6" s="402"/>
      <c r="AD6" s="402"/>
      <c r="AE6" s="402"/>
      <c r="AF6" s="402"/>
    </row>
    <row r="7" spans="1:32" s="229" customFormat="1" ht="45">
      <c r="A7" s="402"/>
      <c r="B7" s="60" t="s">
        <v>21</v>
      </c>
      <c r="C7" s="61"/>
      <c r="D7" s="61" t="s">
        <v>41</v>
      </c>
      <c r="E7" s="61" t="s">
        <v>22</v>
      </c>
      <c r="F7" s="62" t="s">
        <v>163</v>
      </c>
      <c r="G7" s="62" t="s">
        <v>164</v>
      </c>
      <c r="H7" s="64" t="s">
        <v>134</v>
      </c>
      <c r="I7" s="64" t="s">
        <v>49</v>
      </c>
      <c r="J7" s="402"/>
      <c r="K7" s="402"/>
      <c r="L7" s="402"/>
      <c r="M7" s="402"/>
      <c r="N7" s="402"/>
      <c r="O7" s="402"/>
      <c r="P7" s="402"/>
      <c r="Q7" s="402"/>
      <c r="R7" s="402"/>
      <c r="S7" s="402"/>
      <c r="T7" s="402"/>
      <c r="U7" s="402"/>
      <c r="V7" s="402"/>
      <c r="W7" s="402"/>
      <c r="X7" s="402"/>
      <c r="Y7" s="402"/>
      <c r="Z7" s="402"/>
      <c r="AA7" s="402"/>
      <c r="AB7" s="402"/>
      <c r="AC7" s="402"/>
      <c r="AD7" s="402"/>
      <c r="AE7" s="402"/>
      <c r="AF7" s="402"/>
    </row>
    <row r="8" spans="1:32" s="229" customFormat="1" ht="15.75" customHeight="1">
      <c r="A8" s="402"/>
      <c r="B8" s="272" t="str">
        <f>V_LIB</f>
        <v>Societe Energy TCe 90 E6</v>
      </c>
      <c r="C8" s="406"/>
      <c r="D8" s="67" t="str">
        <f>V_COD</f>
        <v>2AUTN09S E6</v>
      </c>
      <c r="E8" s="67" t="str">
        <f>V_KW</f>
        <v>66 (90)</v>
      </c>
      <c r="F8" s="67">
        <f>V_CO</f>
        <v>104</v>
      </c>
      <c r="G8" s="67">
        <f>V_PO</f>
        <v>4.5999999999999996</v>
      </c>
      <c r="H8" s="69">
        <f>I8/1.25</f>
        <v>75300</v>
      </c>
      <c r="I8" s="407">
        <f>V_CRO</f>
        <v>94125</v>
      </c>
      <c r="J8" s="408"/>
      <c r="K8" s="402"/>
      <c r="L8" s="402"/>
      <c r="M8" s="402"/>
      <c r="N8" s="402"/>
      <c r="O8" s="402"/>
      <c r="P8" s="402"/>
      <c r="Q8" s="402"/>
      <c r="R8" s="402"/>
      <c r="S8" s="402"/>
      <c r="T8" s="402"/>
      <c r="U8" s="402"/>
      <c r="V8" s="402"/>
      <c r="W8" s="402"/>
      <c r="X8" s="402"/>
      <c r="Y8" s="402"/>
      <c r="Z8" s="402"/>
      <c r="AA8" s="402"/>
      <c r="AB8" s="402"/>
      <c r="AC8" s="402"/>
      <c r="AD8" s="402"/>
      <c r="AE8" s="402"/>
      <c r="AF8" s="402"/>
    </row>
    <row r="9" spans="1:32" s="414" customFormat="1" ht="15.75" hidden="1" customHeight="1">
      <c r="A9" s="402"/>
      <c r="B9" s="409" t="str">
        <f>V_LIB</f>
        <v>Societe Energy TCe 90 LPG E6 **</v>
      </c>
      <c r="C9" s="410"/>
      <c r="D9" s="67" t="str">
        <f>V_COD</f>
        <v>AUTN09SGE6</v>
      </c>
      <c r="E9" s="411" t="str">
        <f>V_KW</f>
        <v>66 (90)</v>
      </c>
      <c r="F9" s="411">
        <f>V_CO</f>
        <v>95</v>
      </c>
      <c r="G9" s="411" t="str">
        <f>V_PO</f>
        <v>n/a</v>
      </c>
      <c r="H9" s="412" t="e">
        <f>I9/1.25</f>
        <v>#N/A</v>
      </c>
      <c r="I9" s="413" t="e">
        <f>V_CRO</f>
        <v>#N/A</v>
      </c>
      <c r="J9" s="408"/>
      <c r="K9" s="402"/>
      <c r="L9" s="402"/>
      <c r="M9" s="402"/>
      <c r="N9" s="402"/>
      <c r="O9" s="402"/>
      <c r="P9" s="402"/>
      <c r="Q9" s="402"/>
      <c r="R9" s="402"/>
      <c r="S9" s="402"/>
      <c r="T9" s="402"/>
      <c r="U9" s="402"/>
      <c r="V9" s="402"/>
      <c r="W9" s="402"/>
      <c r="X9" s="402"/>
      <c r="Y9" s="402"/>
      <c r="Z9" s="402"/>
      <c r="AA9" s="402"/>
      <c r="AB9" s="402"/>
      <c r="AC9" s="402"/>
      <c r="AD9" s="402"/>
      <c r="AE9" s="402"/>
      <c r="AF9" s="402"/>
    </row>
    <row r="10" spans="1:32" s="229" customFormat="1" ht="15.75" customHeight="1">
      <c r="A10" s="402"/>
      <c r="B10" s="272" t="str">
        <f>V_LIB</f>
        <v>Societe 1.2 16V E6</v>
      </c>
      <c r="C10" s="406"/>
      <c r="D10" s="67" t="str">
        <f>V_COD</f>
        <v>2AUTN12C E6</v>
      </c>
      <c r="E10" s="67" t="str">
        <f>V_KW</f>
        <v>54 (73)</v>
      </c>
      <c r="F10" s="415">
        <f>V_CO</f>
        <v>127</v>
      </c>
      <c r="G10" s="415">
        <f>V_PO</f>
        <v>5.6</v>
      </c>
      <c r="H10" s="69">
        <f>I10/1.25</f>
        <v>68900</v>
      </c>
      <c r="I10" s="407">
        <f>V_CRO</f>
        <v>86125</v>
      </c>
      <c r="J10" s="408"/>
      <c r="K10" s="402"/>
      <c r="L10" s="402"/>
      <c r="M10" s="402"/>
      <c r="N10" s="402"/>
      <c r="O10" s="402"/>
      <c r="P10" s="402"/>
      <c r="Q10" s="402"/>
      <c r="R10" s="402"/>
      <c r="S10" s="402"/>
      <c r="T10" s="402"/>
      <c r="U10" s="402"/>
      <c r="V10" s="402"/>
      <c r="W10" s="402"/>
      <c r="X10" s="402"/>
      <c r="Y10" s="402"/>
      <c r="Z10" s="402"/>
      <c r="AA10" s="402"/>
      <c r="AB10" s="402"/>
      <c r="AC10" s="402"/>
      <c r="AD10" s="402"/>
      <c r="AE10" s="402"/>
      <c r="AF10" s="402"/>
    </row>
    <row r="11" spans="1:32" s="229" customFormat="1" ht="18" customHeight="1">
      <c r="A11" s="402"/>
      <c r="B11" s="46"/>
      <c r="C11" s="100"/>
      <c r="D11" s="100"/>
      <c r="E11" s="100"/>
      <c r="F11" s="100"/>
      <c r="G11" s="100"/>
      <c r="H11" s="100"/>
      <c r="I11" s="100"/>
      <c r="J11" s="408"/>
      <c r="K11" s="402"/>
      <c r="L11" s="402"/>
      <c r="M11" s="402"/>
      <c r="N11" s="402"/>
      <c r="O11" s="402"/>
      <c r="P11" s="402"/>
      <c r="Q11" s="402"/>
      <c r="R11" s="402"/>
      <c r="S11" s="402"/>
      <c r="T11" s="402"/>
      <c r="U11" s="402"/>
      <c r="V11" s="402"/>
      <c r="W11" s="402"/>
      <c r="X11" s="402"/>
      <c r="Y11" s="402"/>
      <c r="Z11" s="402"/>
      <c r="AA11" s="402"/>
      <c r="AB11" s="402"/>
      <c r="AC11" s="402"/>
      <c r="AD11" s="402"/>
      <c r="AE11" s="402"/>
      <c r="AF11" s="402"/>
    </row>
    <row r="12" spans="1:32" s="229" customFormat="1" ht="18" customHeight="1">
      <c r="A12" s="402"/>
      <c r="B12" s="56"/>
      <c r="C12" s="100"/>
      <c r="D12" s="100"/>
      <c r="E12" s="100"/>
      <c r="F12" s="100"/>
      <c r="G12" s="100"/>
      <c r="H12" s="100"/>
      <c r="I12" s="100"/>
      <c r="J12" s="408"/>
      <c r="K12" s="402"/>
      <c r="L12" s="402"/>
      <c r="M12" s="402"/>
      <c r="N12" s="402"/>
      <c r="O12" s="402"/>
      <c r="P12" s="402"/>
      <c r="Q12" s="402"/>
      <c r="R12" s="402"/>
      <c r="S12" s="402"/>
      <c r="T12" s="402"/>
      <c r="U12" s="402"/>
      <c r="V12" s="402"/>
      <c r="W12" s="402"/>
      <c r="X12" s="402"/>
      <c r="Y12" s="402"/>
      <c r="Z12" s="402"/>
      <c r="AA12" s="402"/>
      <c r="AB12" s="402"/>
      <c r="AC12" s="402"/>
      <c r="AD12" s="402"/>
      <c r="AE12" s="402"/>
      <c r="AF12" s="402"/>
    </row>
    <row r="13" spans="1:32" s="229" customFormat="1" ht="18" customHeight="1">
      <c r="A13" s="402"/>
      <c r="B13" s="56" t="str">
        <f>V_LIB</f>
        <v>Verzije s dizelskim motorom</v>
      </c>
      <c r="C13" s="100"/>
      <c r="D13" s="100"/>
      <c r="E13" s="100"/>
      <c r="F13" s="100"/>
      <c r="G13" s="100"/>
      <c r="H13" s="100"/>
      <c r="I13" s="100"/>
      <c r="J13" s="408"/>
      <c r="K13" s="402"/>
      <c r="L13" s="402"/>
      <c r="M13" s="402"/>
      <c r="N13" s="402"/>
      <c r="O13" s="402"/>
      <c r="P13" s="402"/>
      <c r="Q13" s="402"/>
      <c r="R13" s="402"/>
      <c r="S13" s="402"/>
      <c r="T13" s="402"/>
      <c r="U13" s="402"/>
      <c r="V13" s="402"/>
      <c r="W13" s="402"/>
      <c r="X13" s="402"/>
      <c r="Y13" s="402"/>
      <c r="Z13" s="402"/>
      <c r="AA13" s="402"/>
      <c r="AB13" s="402"/>
      <c r="AC13" s="402"/>
      <c r="AD13" s="402"/>
      <c r="AE13" s="402"/>
      <c r="AF13" s="402"/>
    </row>
    <row r="14" spans="1:32" s="229" customFormat="1" ht="18" customHeight="1">
      <c r="A14" s="402"/>
      <c r="B14" s="272" t="str">
        <f>V_LIB</f>
        <v>Societe Energy 1.5 dCi 75 E6</v>
      </c>
      <c r="C14" s="406"/>
      <c r="D14" s="67" t="str">
        <f>V_COD</f>
        <v>2AUTN15L E6</v>
      </c>
      <c r="E14" s="67" t="str">
        <f>V_KW</f>
        <v>55 (75)</v>
      </c>
      <c r="F14" s="67">
        <f>V_CO</f>
        <v>84</v>
      </c>
      <c r="G14" s="67">
        <f>V_PO</f>
        <v>3.2</v>
      </c>
      <c r="H14" s="416">
        <f>I14/1.25</f>
        <v>79300</v>
      </c>
      <c r="I14" s="407">
        <f>V_CRO</f>
        <v>99125</v>
      </c>
      <c r="J14" s="408"/>
      <c r="K14" s="402"/>
      <c r="L14" s="402"/>
      <c r="M14" s="402"/>
      <c r="N14" s="402"/>
      <c r="O14" s="402"/>
      <c r="P14" s="402"/>
      <c r="Q14" s="402"/>
      <c r="R14" s="402"/>
      <c r="S14" s="402"/>
      <c r="T14" s="402"/>
      <c r="U14" s="402"/>
      <c r="V14" s="402"/>
      <c r="W14" s="402"/>
      <c r="X14" s="402"/>
      <c r="Y14" s="402"/>
      <c r="Z14" s="402"/>
      <c r="AA14" s="402"/>
      <c r="AB14" s="402"/>
      <c r="AC14" s="402"/>
      <c r="AD14" s="402"/>
      <c r="AE14" s="402"/>
      <c r="AF14" s="402"/>
    </row>
    <row r="15" spans="1:32" s="229" customFormat="1" ht="18" customHeight="1">
      <c r="A15" s="402"/>
      <c r="B15" s="294" t="s">
        <v>171</v>
      </c>
      <c r="C15" s="100"/>
      <c r="D15" s="100"/>
      <c r="E15" s="100"/>
      <c r="F15" s="100"/>
      <c r="G15" s="100"/>
      <c r="H15" s="417"/>
      <c r="I15" s="418"/>
      <c r="J15" s="408"/>
      <c r="K15" s="402"/>
      <c r="L15" s="402"/>
      <c r="M15" s="402"/>
      <c r="N15" s="402"/>
      <c r="O15" s="402"/>
      <c r="P15" s="402"/>
      <c r="Q15" s="402"/>
      <c r="R15" s="402"/>
      <c r="S15" s="402"/>
      <c r="T15" s="402"/>
      <c r="U15" s="402"/>
      <c r="V15" s="402"/>
      <c r="W15" s="402"/>
      <c r="X15" s="402"/>
      <c r="Y15" s="402"/>
      <c r="Z15" s="402"/>
      <c r="AA15" s="402"/>
      <c r="AB15" s="402"/>
      <c r="AC15" s="402"/>
      <c r="AD15" s="402"/>
      <c r="AE15" s="402"/>
      <c r="AF15" s="402"/>
    </row>
    <row r="16" spans="1:32" s="414" customFormat="1" ht="18" hidden="1" customHeight="1">
      <c r="B16" s="419" t="s">
        <v>172</v>
      </c>
      <c r="C16" s="420"/>
      <c r="D16" s="420"/>
      <c r="E16" s="420"/>
      <c r="F16" s="420"/>
      <c r="G16" s="420"/>
      <c r="H16" s="421"/>
      <c r="I16" s="422"/>
      <c r="J16" s="423"/>
      <c r="Z16" s="402"/>
      <c r="AA16" s="402"/>
      <c r="AB16" s="402"/>
      <c r="AC16" s="402"/>
      <c r="AD16" s="402"/>
      <c r="AE16" s="402"/>
      <c r="AF16" s="402"/>
    </row>
    <row r="17" spans="1:32" s="229" customFormat="1" ht="45.75" customHeight="1">
      <c r="A17" s="402"/>
      <c r="B17" s="46"/>
      <c r="C17" s="46"/>
      <c r="D17" s="46"/>
      <c r="E17" s="46"/>
      <c r="F17" s="46"/>
      <c r="G17" s="46"/>
      <c r="H17" s="46"/>
      <c r="I17" s="46"/>
      <c r="J17" s="408"/>
      <c r="K17" s="402"/>
      <c r="L17" s="402"/>
      <c r="M17" s="402"/>
      <c r="N17" s="402"/>
      <c r="O17" s="402"/>
      <c r="P17" s="402"/>
      <c r="Q17" s="402"/>
      <c r="R17" s="402"/>
      <c r="S17" s="402"/>
      <c r="T17" s="402"/>
      <c r="U17" s="402"/>
      <c r="V17" s="402"/>
      <c r="W17" s="402"/>
      <c r="X17" s="402"/>
      <c r="Y17" s="402"/>
      <c r="Z17" s="402"/>
      <c r="AA17" s="402"/>
      <c r="AB17" s="402"/>
      <c r="AC17" s="402"/>
      <c r="AD17" s="402"/>
      <c r="AE17" s="402"/>
      <c r="AF17" s="402"/>
    </row>
    <row r="18" spans="1:32" s="229" customFormat="1" ht="12">
      <c r="A18" s="402"/>
      <c r="B18" s="424" t="s">
        <v>128</v>
      </c>
      <c r="C18" s="425"/>
      <c r="D18" s="425"/>
      <c r="E18" s="425"/>
      <c r="F18" s="425"/>
      <c r="G18" s="425"/>
      <c r="H18" s="426"/>
      <c r="I18" s="427"/>
      <c r="J18" s="408"/>
      <c r="K18" s="402"/>
      <c r="L18" s="402"/>
      <c r="M18" s="402"/>
      <c r="N18" s="402"/>
      <c r="O18" s="402"/>
      <c r="P18" s="402"/>
      <c r="Q18" s="402"/>
      <c r="R18" s="402"/>
      <c r="S18" s="402"/>
      <c r="T18" s="402"/>
      <c r="U18" s="402"/>
      <c r="V18" s="402"/>
      <c r="W18" s="402"/>
      <c r="X18" s="402"/>
      <c r="Y18" s="402"/>
      <c r="Z18" s="402"/>
      <c r="AA18" s="402"/>
      <c r="AB18" s="402"/>
      <c r="AC18" s="402"/>
      <c r="AD18" s="402"/>
      <c r="AE18" s="402"/>
      <c r="AF18" s="402"/>
    </row>
    <row r="19" spans="1:32" s="229" customFormat="1" ht="12">
      <c r="A19" s="402"/>
      <c r="B19" s="428" t="s">
        <v>27</v>
      </c>
      <c r="C19" s="425"/>
      <c r="D19" s="425"/>
      <c r="E19" s="425"/>
      <c r="F19" s="425"/>
      <c r="G19" s="425"/>
      <c r="H19" s="429">
        <f>I19/1.25</f>
        <v>3040</v>
      </c>
      <c r="I19" s="430">
        <v>3800</v>
      </c>
      <c r="J19" s="408"/>
      <c r="K19" s="402"/>
      <c r="L19" s="402"/>
      <c r="M19" s="402"/>
      <c r="N19" s="402"/>
      <c r="O19" s="402"/>
      <c r="P19" s="402"/>
      <c r="Q19" s="402"/>
      <c r="R19" s="402"/>
      <c r="S19" s="402"/>
      <c r="T19" s="402"/>
      <c r="U19" s="402"/>
      <c r="V19" s="402"/>
      <c r="W19" s="402"/>
      <c r="X19" s="402"/>
      <c r="Y19" s="402"/>
      <c r="Z19" s="402"/>
      <c r="AA19" s="402"/>
      <c r="AB19" s="402"/>
      <c r="AC19" s="402"/>
      <c r="AD19" s="402"/>
      <c r="AE19" s="402"/>
      <c r="AF19" s="402"/>
    </row>
    <row r="20" spans="1:32" ht="18" customHeight="1">
      <c r="B20" s="46"/>
      <c r="C20" s="46"/>
      <c r="D20" s="46"/>
      <c r="E20" s="46"/>
      <c r="F20" s="46"/>
      <c r="G20" s="46"/>
      <c r="H20" s="46"/>
      <c r="I20" s="46"/>
    </row>
    <row r="21" spans="1:32" ht="12">
      <c r="B21" s="46" t="s">
        <v>173</v>
      </c>
      <c r="C21" s="46"/>
      <c r="D21" s="46"/>
      <c r="E21" s="46"/>
      <c r="F21" s="46"/>
      <c r="G21" s="46"/>
      <c r="H21" s="46"/>
      <c r="I21" s="46"/>
    </row>
    <row r="22" spans="1:32" ht="12">
      <c r="B22" s="170" t="s">
        <v>174</v>
      </c>
      <c r="C22" s="46"/>
      <c r="D22" s="46"/>
      <c r="E22" s="46"/>
      <c r="F22" s="46"/>
      <c r="G22" s="46"/>
      <c r="H22" s="46"/>
      <c r="I22" s="46"/>
    </row>
    <row r="23" spans="1:32" ht="12">
      <c r="B23" s="46" t="s">
        <v>175</v>
      </c>
      <c r="C23" s="46"/>
      <c r="D23" s="46"/>
      <c r="E23" s="46"/>
      <c r="F23" s="46"/>
      <c r="G23" s="46"/>
      <c r="H23" s="46"/>
      <c r="I23" s="46"/>
    </row>
    <row r="24" spans="1:32" ht="12">
      <c r="B24" s="46"/>
      <c r="C24" s="46"/>
      <c r="D24" s="46"/>
      <c r="E24" s="46"/>
      <c r="F24" s="46"/>
      <c r="G24" s="46"/>
      <c r="H24" s="46"/>
      <c r="I24" s="46"/>
    </row>
    <row r="25" spans="1:32" ht="12">
      <c r="B25" s="46"/>
      <c r="C25" s="46"/>
      <c r="D25" s="46"/>
      <c r="E25" s="46"/>
      <c r="F25" s="46"/>
      <c r="G25" s="46"/>
      <c r="H25" s="46"/>
      <c r="I25" s="46"/>
    </row>
    <row r="26" spans="1:32" ht="12">
      <c r="B26" s="46"/>
      <c r="C26" s="46"/>
      <c r="D26" s="46"/>
      <c r="E26" s="46"/>
      <c r="F26" s="46"/>
      <c r="I26" s="46"/>
    </row>
    <row r="27" spans="1:32" ht="18" customHeight="1">
      <c r="B27" s="46"/>
      <c r="C27" s="46"/>
      <c r="D27" s="46"/>
      <c r="E27" s="46"/>
      <c r="F27" s="46"/>
      <c r="G27" s="46"/>
      <c r="H27" s="46"/>
      <c r="I27" s="46"/>
    </row>
    <row r="28" spans="1:32" ht="17.25" customHeight="1">
      <c r="B28" s="161" t="s">
        <v>50</v>
      </c>
      <c r="C28" s="46"/>
      <c r="D28" s="46"/>
      <c r="E28" s="46"/>
      <c r="F28" s="46"/>
      <c r="G28" s="46"/>
      <c r="H28" s="46"/>
      <c r="I28" s="46"/>
    </row>
    <row r="29" spans="1:32" ht="17.25" customHeight="1">
      <c r="B29" s="46"/>
      <c r="C29" s="46"/>
      <c r="D29" s="46"/>
      <c r="E29" s="46"/>
      <c r="F29" s="46"/>
      <c r="G29" s="46"/>
      <c r="H29" s="46"/>
      <c r="I29" s="46"/>
    </row>
    <row r="30" spans="1:32" ht="17.25" customHeight="1">
      <c r="B30" s="46"/>
      <c r="C30" s="46"/>
      <c r="D30" s="46"/>
      <c r="E30" s="46"/>
      <c r="F30" s="46"/>
      <c r="G30" s="46"/>
      <c r="H30" s="46"/>
      <c r="I30" s="46"/>
    </row>
    <row r="31" spans="1:32" ht="17.25" customHeight="1">
      <c r="B31" s="46"/>
      <c r="C31" s="46"/>
      <c r="D31" s="46"/>
      <c r="E31" s="46"/>
      <c r="F31" s="46"/>
      <c r="G31" s="46"/>
      <c r="H31" s="46"/>
      <c r="I31" s="46"/>
    </row>
    <row r="32" spans="1:32" ht="17.25" customHeight="1">
      <c r="B32" s="46"/>
      <c r="C32" s="46"/>
      <c r="D32" s="46"/>
      <c r="E32" s="46"/>
      <c r="F32" s="46"/>
      <c r="G32" s="46"/>
      <c r="H32" s="46"/>
      <c r="I32" s="46"/>
    </row>
    <row r="33" spans="1:32" ht="17.25" customHeight="1">
      <c r="B33" s="46"/>
      <c r="C33" s="46"/>
      <c r="D33" s="46"/>
      <c r="E33" s="46"/>
      <c r="F33" s="46"/>
      <c r="G33" s="46"/>
      <c r="H33" s="46"/>
      <c r="I33" s="46"/>
    </row>
    <row r="34" spans="1:32" ht="17.25" customHeight="1">
      <c r="B34" s="46"/>
      <c r="C34" s="46"/>
      <c r="D34" s="46"/>
      <c r="E34" s="46"/>
      <c r="F34" s="46"/>
      <c r="G34" s="46"/>
      <c r="H34" s="46"/>
      <c r="I34" s="46"/>
    </row>
    <row r="35" spans="1:32" ht="17.25" customHeight="1">
      <c r="B35" s="46"/>
      <c r="C35" s="46"/>
      <c r="D35" s="46"/>
      <c r="E35" s="46"/>
      <c r="F35" s="46"/>
      <c r="G35" s="46"/>
      <c r="H35" s="46"/>
      <c r="I35" s="46"/>
    </row>
    <row r="36" spans="1:32" ht="17.25" customHeight="1">
      <c r="B36" s="46"/>
      <c r="C36" s="46"/>
      <c r="D36" s="46"/>
      <c r="E36" s="46"/>
      <c r="F36" s="46"/>
      <c r="G36" s="46"/>
      <c r="H36" s="46"/>
      <c r="I36" s="46"/>
    </row>
    <row r="37" spans="1:32" ht="17.25" customHeight="1">
      <c r="B37" s="46"/>
      <c r="C37" s="46"/>
      <c r="D37" s="46"/>
      <c r="E37" s="46"/>
      <c r="F37" s="46"/>
      <c r="G37" s="46"/>
      <c r="H37" s="46"/>
      <c r="I37" s="46"/>
    </row>
    <row r="38" spans="1:32" ht="17.25" customHeight="1">
      <c r="B38" s="46"/>
      <c r="C38" s="46"/>
      <c r="D38" s="46"/>
      <c r="E38" s="46"/>
      <c r="F38" s="46"/>
      <c r="G38" s="46"/>
      <c r="H38" s="46"/>
      <c r="I38" s="46"/>
    </row>
    <row r="39" spans="1:32" ht="17.25" customHeight="1">
      <c r="B39" s="46"/>
      <c r="C39" s="46"/>
      <c r="D39" s="46"/>
      <c r="E39" s="46"/>
      <c r="F39" s="46"/>
      <c r="G39" s="46"/>
      <c r="H39" s="46"/>
      <c r="I39" s="46"/>
    </row>
    <row r="40" spans="1:32" ht="17.25" customHeight="1">
      <c r="B40" s="46"/>
      <c r="C40" s="46"/>
      <c r="D40" s="46"/>
      <c r="E40" s="46"/>
      <c r="F40" s="46"/>
      <c r="G40" s="46"/>
      <c r="H40" s="46"/>
      <c r="I40" s="46"/>
    </row>
    <row r="41" spans="1:32" ht="17.25" customHeight="1">
      <c r="B41" s="46"/>
      <c r="C41" s="46"/>
      <c r="D41" s="46"/>
      <c r="E41" s="46"/>
      <c r="F41" s="46"/>
      <c r="G41" s="46"/>
      <c r="H41" s="46"/>
      <c r="I41" s="46"/>
    </row>
    <row r="42" spans="1:32" s="389" customFormat="1" ht="9.75">
      <c r="A42" s="386"/>
      <c r="B42" s="387" t="s">
        <v>28</v>
      </c>
      <c r="C42" s="388"/>
      <c r="D42" s="388"/>
      <c r="E42" s="388"/>
      <c r="F42" s="388"/>
      <c r="H42" s="388"/>
      <c r="I42" s="388"/>
      <c r="J42" s="386"/>
      <c r="K42" s="386"/>
      <c r="L42" s="386"/>
      <c r="M42" s="386"/>
      <c r="N42" s="386"/>
      <c r="O42" s="386"/>
      <c r="P42" s="386"/>
      <c r="Q42" s="386"/>
      <c r="R42" s="386"/>
      <c r="S42" s="386"/>
      <c r="T42" s="386"/>
      <c r="U42" s="386"/>
      <c r="V42" s="386"/>
      <c r="W42" s="386"/>
      <c r="X42" s="386"/>
      <c r="Y42" s="386"/>
      <c r="Z42" s="386"/>
      <c r="AA42" s="386"/>
      <c r="AB42" s="386"/>
      <c r="AC42" s="386"/>
      <c r="AD42" s="386"/>
      <c r="AE42" s="386"/>
      <c r="AF42" s="386"/>
    </row>
    <row r="43" spans="1:32" s="389" customFormat="1" ht="9.75">
      <c r="A43" s="386"/>
      <c r="B43" s="390" t="s">
        <v>29</v>
      </c>
      <c r="C43" s="391"/>
      <c r="D43" s="391"/>
      <c r="E43" s="391"/>
      <c r="F43" s="391"/>
      <c r="G43" s="391"/>
      <c r="H43" s="391"/>
      <c r="I43" s="391"/>
      <c r="J43" s="386"/>
      <c r="K43" s="386"/>
      <c r="L43" s="386"/>
      <c r="M43" s="386"/>
      <c r="N43" s="386"/>
      <c r="O43" s="386"/>
      <c r="P43" s="386"/>
      <c r="Q43" s="386"/>
      <c r="R43" s="386"/>
      <c r="S43" s="386"/>
      <c r="T43" s="386"/>
      <c r="U43" s="386"/>
      <c r="V43" s="386"/>
      <c r="W43" s="386"/>
      <c r="X43" s="386"/>
      <c r="Y43" s="386"/>
      <c r="Z43" s="386"/>
      <c r="AA43" s="386"/>
      <c r="AB43" s="386"/>
      <c r="AC43" s="386"/>
      <c r="AD43" s="386"/>
      <c r="AE43" s="386"/>
      <c r="AF43" s="386"/>
    </row>
    <row r="44" spans="1:32" s="389" customFormat="1" ht="9.75">
      <c r="A44" s="386"/>
      <c r="B44" s="390" t="s">
        <v>30</v>
      </c>
      <c r="C44" s="391"/>
      <c r="D44" s="391"/>
      <c r="E44" s="391"/>
      <c r="F44" s="391"/>
      <c r="G44" s="391"/>
      <c r="H44" s="391"/>
      <c r="I44" s="391"/>
      <c r="J44" s="386"/>
      <c r="K44" s="386"/>
      <c r="L44" s="386"/>
      <c r="M44" s="386"/>
      <c r="N44" s="386"/>
      <c r="O44" s="386"/>
      <c r="P44" s="386"/>
      <c r="Q44" s="386"/>
      <c r="R44" s="386"/>
      <c r="S44" s="386"/>
      <c r="T44" s="386"/>
      <c r="U44" s="386"/>
      <c r="V44" s="386"/>
      <c r="W44" s="386"/>
      <c r="X44" s="386"/>
      <c r="Y44" s="386"/>
      <c r="Z44" s="386"/>
      <c r="AA44" s="386"/>
      <c r="AB44" s="386"/>
      <c r="AC44" s="386"/>
      <c r="AD44" s="386"/>
      <c r="AE44" s="386"/>
      <c r="AF44" s="386"/>
    </row>
    <row r="45" spans="1:32" s="389" customFormat="1" ht="9.75">
      <c r="A45" s="386"/>
      <c r="B45" s="392"/>
      <c r="C45" s="391"/>
      <c r="D45" s="391"/>
      <c r="E45" s="391"/>
      <c r="F45" s="391"/>
      <c r="G45" s="391"/>
      <c r="H45" s="391"/>
      <c r="J45" s="386"/>
      <c r="K45" s="386"/>
      <c r="L45" s="386"/>
      <c r="M45" s="386"/>
      <c r="N45" s="386"/>
      <c r="O45" s="386"/>
      <c r="P45" s="386"/>
      <c r="Q45" s="386"/>
      <c r="R45" s="386"/>
      <c r="S45" s="386"/>
      <c r="T45" s="386"/>
      <c r="U45" s="386"/>
      <c r="V45" s="386"/>
      <c r="W45" s="386"/>
      <c r="X45" s="386"/>
      <c r="Y45" s="386"/>
      <c r="Z45" s="386"/>
      <c r="AA45" s="386"/>
      <c r="AB45" s="386"/>
      <c r="AC45" s="386"/>
      <c r="AD45" s="386"/>
      <c r="AE45" s="386"/>
      <c r="AF45" s="386"/>
    </row>
    <row r="46" spans="1:32" s="389" customFormat="1" ht="9.75">
      <c r="A46" s="386"/>
      <c r="B46" s="393" t="s">
        <v>31</v>
      </c>
      <c r="C46" s="394"/>
      <c r="D46" s="394"/>
      <c r="E46" s="394"/>
      <c r="F46" s="394"/>
      <c r="G46" s="394"/>
      <c r="H46" s="394"/>
      <c r="I46" s="394"/>
      <c r="J46" s="386"/>
      <c r="K46" s="386"/>
      <c r="L46" s="386"/>
      <c r="M46" s="386"/>
      <c r="N46" s="386"/>
      <c r="O46" s="386"/>
      <c r="P46" s="386"/>
      <c r="Q46" s="386"/>
      <c r="R46" s="386"/>
      <c r="S46" s="386"/>
      <c r="T46" s="386"/>
      <c r="U46" s="386"/>
      <c r="V46" s="386"/>
      <c r="W46" s="386"/>
      <c r="X46" s="386"/>
      <c r="Y46" s="386"/>
      <c r="Z46" s="386"/>
      <c r="AA46" s="386"/>
      <c r="AB46" s="386"/>
      <c r="AC46" s="386"/>
      <c r="AD46" s="386"/>
      <c r="AE46" s="386"/>
      <c r="AF46" s="386"/>
    </row>
    <row r="47" spans="1:32" s="395" customFormat="1"/>
    <row r="48" spans="1:32" s="395" customFormat="1"/>
    <row r="49" s="395" customFormat="1"/>
    <row r="50" s="395" customFormat="1"/>
    <row r="51" s="395" customFormat="1"/>
    <row r="52" s="395" customFormat="1"/>
    <row r="53" s="395" customFormat="1"/>
    <row r="54" s="395" customFormat="1"/>
    <row r="55" s="395" customFormat="1"/>
    <row r="56" s="395" customFormat="1"/>
    <row r="57" s="395" customFormat="1"/>
    <row r="58" s="395" customFormat="1"/>
    <row r="59" s="395" customFormat="1"/>
    <row r="60" s="395" customFormat="1"/>
    <row r="61" s="395" customFormat="1"/>
    <row r="62" s="395" customFormat="1"/>
    <row r="63" s="395" customFormat="1"/>
    <row r="64" s="395" customFormat="1"/>
    <row r="65" s="395" customFormat="1"/>
    <row r="66" s="395" customFormat="1"/>
    <row r="67" s="395" customFormat="1"/>
    <row r="68" s="395" customFormat="1"/>
    <row r="69" s="395" customFormat="1"/>
    <row r="70" s="395" customFormat="1"/>
    <row r="71" s="395" customFormat="1"/>
    <row r="72" s="395" customFormat="1"/>
    <row r="73" s="395" customFormat="1"/>
    <row r="74" s="395" customFormat="1"/>
    <row r="75" s="395" customFormat="1"/>
    <row r="76" s="395" customFormat="1"/>
  </sheetData>
  <printOptions horizontalCentered="1"/>
  <pageMargins left="0" right="0" top="0.86614173228346458" bottom="0.19685039370078741" header="7.874015748031496E-2" footer="0"/>
  <pageSetup paperSize="9" orientation="portrait" r:id="rId1"/>
  <headerFooter>
    <oddHeader>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12</vt:i4>
      </vt:variant>
      <vt:variant>
        <vt:lpstr>Imenovani rasponi</vt:lpstr>
      </vt:variant>
      <vt:variant>
        <vt:i4>18</vt:i4>
      </vt:variant>
    </vt:vector>
  </HeadingPairs>
  <TitlesOfParts>
    <vt:vector size="30" baseType="lpstr">
      <vt:lpstr>Captur</vt:lpstr>
      <vt:lpstr>Clio &amp; Grandtour</vt:lpstr>
      <vt:lpstr>Clio Limited</vt:lpstr>
      <vt:lpstr>Clio RS</vt:lpstr>
      <vt:lpstr>Kadjar</vt:lpstr>
      <vt:lpstr>Megane Grandtour i Coupe</vt:lpstr>
      <vt:lpstr>Espace</vt:lpstr>
      <vt:lpstr>Master Passenger</vt:lpstr>
      <vt:lpstr>Clio Societe</vt:lpstr>
      <vt:lpstr>Kangoo</vt:lpstr>
      <vt:lpstr>Kangoo Express E6</vt:lpstr>
      <vt:lpstr>Trafic Passenger</vt:lpstr>
      <vt:lpstr>Captur!Podrucje_ispisa</vt:lpstr>
      <vt:lpstr>'Clio &amp; Grandtour'!Podrucje_ispisa</vt:lpstr>
      <vt:lpstr>'Clio Limited'!Podrucje_ispisa</vt:lpstr>
      <vt:lpstr>'Clio RS'!Podrucje_ispisa</vt:lpstr>
      <vt:lpstr>'Clio Societe'!Podrucje_ispisa</vt:lpstr>
      <vt:lpstr>Espace!Podrucje_ispisa</vt:lpstr>
      <vt:lpstr>Kadjar!Podrucje_ispisa</vt:lpstr>
      <vt:lpstr>Kangoo!Podrucje_ispisa</vt:lpstr>
      <vt:lpstr>'Kangoo Express E6'!Podrucje_ispisa</vt:lpstr>
      <vt:lpstr>'Master Passenger'!Podrucje_ispisa</vt:lpstr>
      <vt:lpstr>'Megane Grandtour i Coupe'!Podrucje_ispisa</vt:lpstr>
      <vt:lpstr>'Trafic Passenger'!Podrucje_ispisa</vt:lpstr>
      <vt:lpstr>Espace!VER_HRFS</vt:lpstr>
      <vt:lpstr>Kadjar!VER_HRFS</vt:lpstr>
      <vt:lpstr>VER_HRFS</vt:lpstr>
      <vt:lpstr>Espace!VP_HRFS</vt:lpstr>
      <vt:lpstr>Kadjar!VP_HRFS</vt:lpstr>
      <vt:lpstr>VP_HRFS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JURECIC Tine</dc:creator>
  <cp:lastModifiedBy>Tomislav Furić</cp:lastModifiedBy>
  <cp:lastPrinted>2016-05-30T11:22:55Z</cp:lastPrinted>
  <dcterms:created xsi:type="dcterms:W3CDTF">2016-05-26T14:09:04Z</dcterms:created>
  <dcterms:modified xsi:type="dcterms:W3CDTF">2020-07-07T12:52:48Z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1410968806</vt:i4>
  </property>
  <property fmtid="{D5CDD505-2E9C-101B-9397-08002B2CF9AE}" pid="3" name="_NewReviewCycle">
    <vt:lpwstr/>
  </property>
  <property fmtid="{D5CDD505-2E9C-101B-9397-08002B2CF9AE}" pid="4" name="_EmailSubject">
    <vt:lpwstr>Cjenici i Flash</vt:lpwstr>
  </property>
  <property fmtid="{D5CDD505-2E9C-101B-9397-08002B2CF9AE}" pid="5" name="_AuthorEmail">
    <vt:lpwstr>tine.jurecic@renault.si</vt:lpwstr>
  </property>
  <property fmtid="{D5CDD505-2E9C-101B-9397-08002B2CF9AE}" pid="6" name="_AuthorEmailDisplayName">
    <vt:lpwstr>JURECIC Tine</vt:lpwstr>
  </property>
  <property fmtid="{D5CDD505-2E9C-101B-9397-08002B2CF9AE}" pid="7" name="_ReviewingToolsShownOnce">
    <vt:lpwstr/>
  </property>
</Properties>
</file>